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0Teaching\MATH 356\2018 Spring\"/>
    </mc:Choice>
  </mc:AlternateContent>
  <bookViews>
    <workbookView xWindow="360" yWindow="615" windowWidth="13035" windowHeight="9930" tabRatio="816" firstSheet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Sheet1!$B$1:$BH$25</definedName>
  </definedNames>
  <calcPr calcId="152511"/>
</workbook>
</file>

<file path=xl/calcChain.xml><?xml version="1.0" encoding="utf-8"?>
<calcChain xmlns="http://schemas.openxmlformats.org/spreadsheetml/2006/main">
  <c r="BI15" i="1" l="1"/>
  <c r="BI14" i="1"/>
  <c r="BI13" i="1"/>
  <c r="BI12" i="1"/>
  <c r="BI11" i="1"/>
  <c r="BI10" i="1"/>
  <c r="BI9" i="1"/>
  <c r="BI8" i="1"/>
  <c r="BI7" i="1"/>
  <c r="BI6" i="1"/>
  <c r="BI5" i="1"/>
  <c r="BI4" i="1"/>
  <c r="AD9" i="1" l="1"/>
  <c r="AC25" i="1"/>
  <c r="AD25" i="1" s="1"/>
  <c r="AC11" i="1"/>
  <c r="AD11" i="1" s="1"/>
  <c r="AC12" i="1"/>
  <c r="AD12" i="1" s="1"/>
  <c r="AC9" i="1"/>
  <c r="AC4" i="1"/>
  <c r="AD4" i="1" s="1"/>
  <c r="AC10" i="1"/>
  <c r="AD10" i="1" s="1"/>
  <c r="AC13" i="1"/>
  <c r="AD13" i="1" s="1"/>
  <c r="AC6" i="1"/>
  <c r="AD6" i="1" s="1"/>
  <c r="AC8" i="1"/>
  <c r="AD8" i="1" s="1"/>
  <c r="AC14" i="1"/>
  <c r="AD14" i="1" s="1"/>
  <c r="AC5" i="1"/>
  <c r="AD5" i="1" s="1"/>
  <c r="AC15" i="1"/>
  <c r="AD15" i="1" s="1"/>
  <c r="AC7" i="1"/>
  <c r="AD7" i="1" s="1"/>
  <c r="BC8" i="1" l="1"/>
  <c r="U25" i="1"/>
  <c r="U24" i="1"/>
  <c r="BG24" i="1" s="1"/>
  <c r="U23" i="1"/>
  <c r="U22" i="1"/>
  <c r="U21" i="1"/>
  <c r="U20" i="1"/>
  <c r="U19" i="1"/>
  <c r="U18" i="1"/>
  <c r="U17" i="1"/>
  <c r="U16" i="1"/>
  <c r="U11" i="1"/>
  <c r="U12" i="1"/>
  <c r="U9" i="1"/>
  <c r="U4" i="1"/>
  <c r="U10" i="1"/>
  <c r="U13" i="1"/>
  <c r="U6" i="1"/>
  <c r="U8" i="1"/>
  <c r="U14" i="1"/>
  <c r="U5" i="1"/>
  <c r="U15" i="1"/>
  <c r="U7" i="1"/>
  <c r="AL11" i="1"/>
  <c r="AL12" i="1"/>
  <c r="AL9" i="1"/>
  <c r="AL4" i="1"/>
  <c r="AL10" i="1"/>
  <c r="AL13" i="1"/>
  <c r="AL6" i="1"/>
  <c r="AL8" i="1"/>
  <c r="AL14" i="1"/>
  <c r="AL5" i="1"/>
  <c r="AL15" i="1"/>
  <c r="AL7" i="1"/>
  <c r="AF17" i="2"/>
  <c r="AF16" i="2" s="1"/>
  <c r="AL25" i="1"/>
  <c r="AT8" i="1"/>
  <c r="BG23" i="1" l="1"/>
  <c r="BG8" i="1"/>
  <c r="AF9" i="2"/>
  <c r="AF10" i="2"/>
  <c r="AF14" i="2"/>
  <c r="AF11" i="2"/>
  <c r="AF4" i="2"/>
  <c r="AF12" i="2"/>
  <c r="AF5" i="2"/>
  <c r="AF13" i="2"/>
  <c r="AF6" i="2"/>
  <c r="AF7" i="2"/>
  <c r="AF15" i="2"/>
  <c r="AF8" i="2"/>
  <c r="Y3" i="2"/>
  <c r="AA3" i="2" s="1"/>
  <c r="AC3" i="2" s="1"/>
  <c r="AE3" i="2" s="1"/>
  <c r="F3" i="2"/>
  <c r="H3" i="2" s="1"/>
  <c r="J3" i="2" s="1"/>
  <c r="L3" i="2" s="1"/>
  <c r="N3" i="2" s="1"/>
  <c r="P3" i="2" s="1"/>
  <c r="R3" i="2" s="1"/>
  <c r="T3" i="2" s="1"/>
  <c r="V3" i="2" s="1"/>
  <c r="X3" i="2" s="1"/>
  <c r="Z3" i="2" s="1"/>
  <c r="AB3" i="2" s="1"/>
  <c r="AD3" i="2" s="1"/>
  <c r="E3" i="2"/>
  <c r="G3" i="2" s="1"/>
  <c r="I3" i="2" s="1"/>
  <c r="K3" i="2" s="1"/>
  <c r="M3" i="2" s="1"/>
  <c r="O3" i="2" s="1"/>
  <c r="Q3" i="2" s="1"/>
  <c r="S3" i="2" s="1"/>
  <c r="U3" i="2" s="1"/>
  <c r="W3" i="2" s="1"/>
  <c r="D3" i="2"/>
  <c r="BC22" i="1" l="1"/>
  <c r="BC21" i="1"/>
  <c r="BC20" i="1"/>
  <c r="BC19" i="1"/>
  <c r="BC18" i="1"/>
  <c r="BC17" i="1"/>
  <c r="BC16" i="1"/>
  <c r="BC11" i="1"/>
  <c r="BC12" i="1"/>
  <c r="BC9" i="1"/>
  <c r="BC4" i="1"/>
  <c r="BC10" i="1"/>
  <c r="BC13" i="1"/>
  <c r="BC6" i="1"/>
  <c r="BC14" i="1"/>
  <c r="BC5" i="1"/>
  <c r="BC7" i="1"/>
  <c r="BC15" i="1"/>
  <c r="BC25" i="1"/>
  <c r="AT12" i="1"/>
  <c r="AT22" i="1"/>
  <c r="BG22" i="1" s="1"/>
  <c r="AT21" i="1"/>
  <c r="BG21" i="1" s="1"/>
  <c r="AT20" i="1"/>
  <c r="BG20" i="1" s="1"/>
  <c r="AT19" i="1"/>
  <c r="BG19" i="1" s="1"/>
  <c r="AT18" i="1"/>
  <c r="AT17" i="1"/>
  <c r="AT16" i="1"/>
  <c r="AT11" i="1"/>
  <c r="AT9" i="1"/>
  <c r="AT4" i="1"/>
  <c r="AT10" i="1"/>
  <c r="AT13" i="1"/>
  <c r="BG13" i="1" s="1"/>
  <c r="AT6" i="1"/>
  <c r="AT14" i="1"/>
  <c r="AT5" i="1"/>
  <c r="AT15" i="1"/>
  <c r="AT7" i="1"/>
  <c r="AT25" i="1"/>
  <c r="BG16" i="1" l="1"/>
  <c r="BG25" i="1"/>
  <c r="BH8" i="1" s="1"/>
  <c r="BG17" i="1"/>
  <c r="BG6" i="1"/>
  <c r="BG18" i="1"/>
  <c r="BG10" i="1"/>
  <c r="BG14" i="1"/>
  <c r="BG7" i="1"/>
  <c r="BG4" i="1"/>
  <c r="BG15" i="1"/>
  <c r="BG9" i="1"/>
  <c r="BG5" i="1"/>
  <c r="BG11" i="1"/>
  <c r="BG12" i="1"/>
  <c r="BH24" i="1" l="1"/>
  <c r="BH6" i="1"/>
  <c r="BH16" i="1"/>
  <c r="BH18" i="1"/>
  <c r="BH21" i="1"/>
  <c r="BH19" i="1"/>
  <c r="BH7" i="1"/>
  <c r="BH10" i="1"/>
  <c r="BH22" i="1"/>
  <c r="BH23" i="1"/>
  <c r="BH20" i="1"/>
  <c r="BH17" i="1"/>
  <c r="BH14" i="1"/>
  <c r="BH15" i="1"/>
  <c r="BH9" i="1"/>
  <c r="BH12" i="1"/>
  <c r="BH5" i="1"/>
  <c r="BH11" i="1"/>
  <c r="BH4" i="1"/>
  <c r="BH13" i="1"/>
</calcChain>
</file>

<file path=xl/sharedStrings.xml><?xml version="1.0" encoding="utf-8"?>
<sst xmlns="http://schemas.openxmlformats.org/spreadsheetml/2006/main" count="63" uniqueCount="48">
  <si>
    <t>HW</t>
  </si>
  <si>
    <t>Exams</t>
  </si>
  <si>
    <t>Final</t>
  </si>
  <si>
    <t>Overall</t>
  </si>
  <si>
    <t>Current</t>
  </si>
  <si>
    <t>Code Name</t>
  </si>
  <si>
    <t>IC</t>
  </si>
  <si>
    <t>TOT</t>
  </si>
  <si>
    <t>FINAL GRADE</t>
  </si>
  <si>
    <t>HP</t>
  </si>
  <si>
    <t>EC</t>
  </si>
  <si>
    <t>Carlson, Keith</t>
  </si>
  <si>
    <t>Craghead, Matt</t>
  </si>
  <si>
    <t>Davis, Owen</t>
  </si>
  <si>
    <t>Deters, Forrest</t>
  </si>
  <si>
    <t>Layman, Dagny</t>
  </si>
  <si>
    <t>Macdonald, Sam</t>
  </si>
  <si>
    <t>Martin, Rhea</t>
  </si>
  <si>
    <t>Mayeno, Gus</t>
  </si>
  <si>
    <t>Perryman-Deskins, Lucas</t>
  </si>
  <si>
    <t>Salois, Kyle</t>
  </si>
  <si>
    <t>Smith, Daniel</t>
  </si>
  <si>
    <t>Stiles, Lauren</t>
  </si>
  <si>
    <t>Participation</t>
  </si>
  <si>
    <t>Harvill, Rachel</t>
  </si>
  <si>
    <t>Quiz</t>
  </si>
  <si>
    <t>Python</t>
  </si>
  <si>
    <t>whale</t>
  </si>
  <si>
    <t>Tigress</t>
  </si>
  <si>
    <t>Hamson</t>
  </si>
  <si>
    <t>Starburst</t>
  </si>
  <si>
    <t>Nice Brisk Load</t>
  </si>
  <si>
    <t>sunflower</t>
  </si>
  <si>
    <t>Mastador</t>
  </si>
  <si>
    <t>Gwenjamin Franklin</t>
  </si>
  <si>
    <t>Hanashouba</t>
  </si>
  <si>
    <t>Sip</t>
  </si>
  <si>
    <t>DARTH VADER</t>
  </si>
  <si>
    <t>Eldrid</t>
  </si>
  <si>
    <t>Quiz Average</t>
  </si>
  <si>
    <t>Python Total</t>
  </si>
  <si>
    <t>Part</t>
  </si>
  <si>
    <t>Coll</t>
  </si>
  <si>
    <t>Exam day</t>
  </si>
  <si>
    <t>Total</t>
  </si>
  <si>
    <t>Possible, Points</t>
  </si>
  <si>
    <t>HO4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</si>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</sst>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8" x14ac:knownFonts="1">
    <font>
      <sz val="10"/>
      <name val="Arial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1" xfId="0" applyBorder="1"/>
    <xf numFmtId="0" fontId="0" fillId="0" borderId="2" xfId="0" applyFill="1" applyBorder="1" applyAlignment="1"/>
    <xf numFmtId="0" fontId="0" fillId="0" borderId="2" xfId="0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Fill="1" applyBorder="1"/>
    <xf numFmtId="0" fontId="0" fillId="0" borderId="10" xfId="0" applyBorder="1"/>
    <xf numFmtId="0" fontId="0" fillId="0" borderId="1" xfId="0" applyFill="1" applyBorder="1"/>
    <xf numFmtId="0" fontId="0" fillId="0" borderId="11" xfId="0" applyBorder="1"/>
    <xf numFmtId="0" fontId="3" fillId="0" borderId="1" xfId="0" applyFont="1" applyBorder="1"/>
    <xf numFmtId="0" fontId="3" fillId="0" borderId="11" xfId="0" applyFont="1" applyBorder="1"/>
    <xf numFmtId="0" fontId="3" fillId="0" borderId="0" xfId="0" applyFont="1"/>
    <xf numFmtId="0" fontId="0" fillId="0" borderId="12" xfId="0" applyBorder="1"/>
    <xf numFmtId="0" fontId="0" fillId="0" borderId="13" xfId="0" applyBorder="1"/>
    <xf numFmtId="0" fontId="0" fillId="0" borderId="3" xfId="0" applyFill="1" applyBorder="1"/>
    <xf numFmtId="0" fontId="5" fillId="0" borderId="0" xfId="0" applyFont="1" applyAlignment="1">
      <alignment vertical="center" wrapText="1"/>
    </xf>
    <xf numFmtId="0" fontId="2" fillId="0" borderId="0" xfId="1" applyAlignment="1" applyProtection="1">
      <alignment vertical="center" wrapText="1"/>
    </xf>
    <xf numFmtId="0" fontId="5" fillId="0" borderId="11" xfId="0" applyFont="1" applyBorder="1"/>
    <xf numFmtId="0" fontId="0" fillId="0" borderId="17" xfId="0" applyBorder="1"/>
    <xf numFmtId="0" fontId="0" fillId="0" borderId="16" xfId="0" applyBorder="1"/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4" fillId="0" borderId="6" xfId="0" applyFont="1" applyFill="1" applyBorder="1"/>
    <xf numFmtId="0" fontId="4" fillId="0" borderId="20" xfId="0" applyFont="1" applyFill="1" applyBorder="1"/>
    <xf numFmtId="0" fontId="0" fillId="0" borderId="21" xfId="0" quotePrefix="1" applyBorder="1"/>
    <xf numFmtId="0" fontId="5" fillId="0" borderId="12" xfId="0" applyFont="1" applyBorder="1"/>
    <xf numFmtId="0" fontId="5" fillId="0" borderId="4" xfId="0" applyFont="1" applyBorder="1"/>
    <xf numFmtId="164" fontId="0" fillId="0" borderId="0" xfId="0" applyNumberFormat="1"/>
    <xf numFmtId="164" fontId="0" fillId="0" borderId="1" xfId="0" applyNumberFormat="1" applyBorder="1"/>
    <xf numFmtId="164" fontId="5" fillId="0" borderId="1" xfId="0" applyNumberFormat="1" applyFont="1" applyBorder="1"/>
    <xf numFmtId="0" fontId="5" fillId="0" borderId="1" xfId="0" applyFont="1" applyBorder="1"/>
    <xf numFmtId="0" fontId="1" fillId="0" borderId="1" xfId="0" applyFont="1" applyFill="1" applyBorder="1" applyAlignment="1"/>
    <xf numFmtId="0" fontId="0" fillId="0" borderId="1" xfId="0" applyFill="1" applyBorder="1" applyAlignment="1"/>
    <xf numFmtId="0" fontId="3" fillId="0" borderId="1" xfId="1" applyFont="1" applyFill="1" applyBorder="1" applyAlignment="1" applyProtection="1"/>
    <xf numFmtId="0" fontId="0" fillId="0" borderId="6" xfId="0" applyFill="1" applyBorder="1"/>
    <xf numFmtId="0" fontId="4" fillId="0" borderId="18" xfId="0" applyFont="1" applyFill="1" applyBorder="1"/>
    <xf numFmtId="0" fontId="0" fillId="0" borderId="0" xfId="0" applyFill="1"/>
    <xf numFmtId="0" fontId="0" fillId="0" borderId="10" xfId="0" applyFill="1" applyBorder="1"/>
    <xf numFmtId="0" fontId="0" fillId="0" borderId="8" xfId="0" applyFill="1" applyBorder="1"/>
    <xf numFmtId="0" fontId="0" fillId="0" borderId="13" xfId="0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1" fillId="0" borderId="3" xfId="0" applyFont="1" applyFill="1" applyBorder="1" applyAlignment="1"/>
    <xf numFmtId="0" fontId="3" fillId="0" borderId="1" xfId="0" applyFont="1" applyFill="1" applyBorder="1"/>
    <xf numFmtId="0" fontId="0" fillId="0" borderId="18" xfId="0" applyFill="1" applyBorder="1"/>
    <xf numFmtId="0" fontId="0" fillId="0" borderId="22" xfId="0" applyBorder="1"/>
    <xf numFmtId="0" fontId="0" fillId="0" borderId="23" xfId="0" applyFill="1" applyBorder="1"/>
    <xf numFmtId="0" fontId="5" fillId="0" borderId="17" xfId="0" applyFont="1" applyBorder="1"/>
    <xf numFmtId="0" fontId="6" fillId="0" borderId="14" xfId="0" applyFont="1" applyFill="1" applyBorder="1"/>
    <xf numFmtId="0" fontId="5" fillId="0" borderId="0" xfId="0" applyFont="1"/>
    <xf numFmtId="16" fontId="5" fillId="0" borderId="13" xfId="0" quotePrefix="1" applyNumberFormat="1" applyFont="1" applyBorder="1"/>
    <xf numFmtId="0" fontId="0" fillId="0" borderId="2" xfId="0" applyFont="1" applyFill="1" applyBorder="1"/>
    <xf numFmtId="0" fontId="5" fillId="0" borderId="4" xfId="0" quotePrefix="1" applyFont="1" applyBorder="1"/>
    <xf numFmtId="0" fontId="0" fillId="0" borderId="15" xfId="0" applyFill="1" applyBorder="1"/>
    <xf numFmtId="0" fontId="0" fillId="0" borderId="14" xfId="0" applyFill="1" applyBorder="1"/>
    <xf numFmtId="0" fontId="7" fillId="0" borderId="20" xfId="0" applyFont="1" applyFill="1" applyBorder="1"/>
    <xf numFmtId="0" fontId="0" fillId="2" borderId="3" xfId="0" applyFill="1" applyBorder="1"/>
    <xf numFmtId="0" fontId="7" fillId="2" borderId="3" xfId="0" applyFont="1" applyFill="1" applyBorder="1"/>
    <xf numFmtId="0" fontId="0" fillId="3" borderId="3" xfId="0" applyFill="1" applyBorder="1"/>
    <xf numFmtId="0" fontId="7" fillId="3" borderId="3" xfId="0" applyFont="1" applyFill="1" applyBorder="1"/>
    <xf numFmtId="0" fontId="0" fillId="4" borderId="3" xfId="0" applyFill="1" applyBorder="1"/>
    <xf numFmtId="0" fontId="7" fillId="4" borderId="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tabSelected="1" topLeftCell="B1" workbookViewId="0">
      <pane xSplit="2775" activePane="topRight"/>
      <selection activeCell="B16" sqref="A16:XFD16"/>
      <selection pane="topRight" activeCell="J22" sqref="J22"/>
    </sheetView>
  </sheetViews>
  <sheetFormatPr defaultRowHeight="12.75" x14ac:dyDescent="0.2"/>
  <cols>
    <col min="1" max="1" width="22.7109375" customWidth="1"/>
    <col min="2" max="2" width="25.5703125" customWidth="1"/>
    <col min="3" max="3" width="4.7109375" customWidth="1"/>
    <col min="4" max="4" width="5.7109375" customWidth="1"/>
    <col min="5" max="7" width="4.7109375" customWidth="1"/>
    <col min="8" max="8" width="4.7109375" style="15" customWidth="1"/>
    <col min="9" max="17" width="4.7109375" customWidth="1"/>
    <col min="18" max="18" width="5.140625" customWidth="1"/>
    <col min="19" max="29" width="4.7109375" customWidth="1"/>
    <col min="30" max="30" width="6.85546875" customWidth="1"/>
    <col min="31" max="37" width="4.7109375" customWidth="1"/>
    <col min="38" max="38" width="11.85546875" customWidth="1"/>
    <col min="39" max="45" width="5.7109375" customWidth="1"/>
    <col min="46" max="46" width="6.28515625" customWidth="1"/>
    <col min="47" max="58" width="5.7109375" customWidth="1"/>
    <col min="61" max="61" width="19.7109375" customWidth="1"/>
    <col min="62" max="62" width="18.5703125" customWidth="1"/>
  </cols>
  <sheetData>
    <row r="1" spans="1:64" x14ac:dyDescent="0.2">
      <c r="AM1" t="s">
        <v>1</v>
      </c>
      <c r="BE1" s="54"/>
    </row>
    <row r="2" spans="1:64" x14ac:dyDescent="0.2">
      <c r="B2" s="1"/>
      <c r="C2" s="1"/>
      <c r="D2" s="1"/>
      <c r="E2" s="1" t="s">
        <v>0</v>
      </c>
      <c r="F2" s="1"/>
      <c r="G2" s="1"/>
      <c r="H2" s="13"/>
      <c r="I2" s="1"/>
      <c r="J2" s="1"/>
      <c r="K2" s="1"/>
      <c r="L2" s="1"/>
      <c r="M2" s="1"/>
      <c r="N2" s="1"/>
      <c r="O2" s="1"/>
      <c r="P2" s="1"/>
      <c r="Q2" s="1"/>
      <c r="R2" s="10"/>
      <c r="S2" s="10"/>
      <c r="T2" s="1"/>
      <c r="U2" s="1"/>
      <c r="V2" s="25" t="s">
        <v>25</v>
      </c>
      <c r="W2" s="25"/>
      <c r="X2" s="25"/>
      <c r="Y2" s="25"/>
      <c r="Z2" s="25"/>
      <c r="AA2" s="25"/>
      <c r="AB2" s="25"/>
      <c r="AC2" s="25"/>
      <c r="AD2" s="25"/>
      <c r="AE2" s="25" t="s">
        <v>26</v>
      </c>
      <c r="AF2" s="25"/>
      <c r="AG2" s="25"/>
      <c r="AH2" s="25"/>
      <c r="AI2" s="25"/>
      <c r="AJ2" s="25"/>
      <c r="AK2" s="25"/>
      <c r="AL2" s="25"/>
      <c r="AM2">
        <v>1</v>
      </c>
      <c r="AU2" s="17" t="s">
        <v>2</v>
      </c>
      <c r="AV2" s="1"/>
      <c r="AW2" s="1"/>
      <c r="AX2" s="1"/>
      <c r="AY2" s="1"/>
      <c r="AZ2" s="1"/>
      <c r="BA2" s="1"/>
      <c r="BB2" s="1"/>
      <c r="BC2" s="10"/>
      <c r="BD2" s="23"/>
      <c r="BE2" s="55"/>
      <c r="BF2" s="17"/>
      <c r="BG2" s="1" t="s">
        <v>3</v>
      </c>
      <c r="BH2" s="1" t="s">
        <v>4</v>
      </c>
      <c r="BI2" s="1" t="s">
        <v>8</v>
      </c>
      <c r="BJ2" s="1"/>
      <c r="BK2" s="1"/>
      <c r="BL2" s="1"/>
    </row>
    <row r="3" spans="1:64" ht="13.5" thickBot="1" x14ac:dyDescent="0.25">
      <c r="B3" t="s">
        <v>5</v>
      </c>
      <c r="C3" s="21" t="s">
        <v>9</v>
      </c>
      <c r="D3" s="12"/>
      <c r="E3" s="12">
        <v>1</v>
      </c>
      <c r="F3" s="12">
        <v>2</v>
      </c>
      <c r="G3" s="12">
        <v>3</v>
      </c>
      <c r="H3" s="14">
        <v>4</v>
      </c>
      <c r="I3" s="12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5">
        <v>11</v>
      </c>
      <c r="P3" s="5">
        <v>12</v>
      </c>
      <c r="Q3" s="5"/>
      <c r="R3" s="29"/>
      <c r="S3" s="26"/>
      <c r="T3" s="1"/>
      <c r="U3" s="6"/>
      <c r="V3" s="22">
        <v>1</v>
      </c>
      <c r="W3" s="22">
        <v>2</v>
      </c>
      <c r="X3" s="22">
        <v>3</v>
      </c>
      <c r="Y3" s="22">
        <v>4</v>
      </c>
      <c r="Z3" s="22">
        <v>5</v>
      </c>
      <c r="AA3" s="22">
        <v>6</v>
      </c>
      <c r="AB3" s="22">
        <v>7</v>
      </c>
      <c r="AC3" s="52" t="s">
        <v>47</v>
      </c>
      <c r="AD3" s="52" t="s">
        <v>39</v>
      </c>
      <c r="AE3" s="50">
        <v>1</v>
      </c>
      <c r="AF3" s="22">
        <v>2</v>
      </c>
      <c r="AG3" s="22">
        <v>3</v>
      </c>
      <c r="AH3" s="22">
        <v>4</v>
      </c>
      <c r="AI3" s="22">
        <v>5</v>
      </c>
      <c r="AJ3" s="22">
        <v>6</v>
      </c>
      <c r="AK3" s="22"/>
      <c r="AL3" s="52" t="s">
        <v>40</v>
      </c>
      <c r="AM3" s="8">
        <v>2.4</v>
      </c>
      <c r="AN3" s="16">
        <v>3.25</v>
      </c>
      <c r="AO3" s="16">
        <v>3.31</v>
      </c>
      <c r="AP3" s="16">
        <v>4.17</v>
      </c>
      <c r="AQ3" s="30"/>
      <c r="AR3" s="16"/>
      <c r="AS3" s="30" t="s">
        <v>6</v>
      </c>
      <c r="AT3" s="22" t="s">
        <v>7</v>
      </c>
      <c r="AU3" s="16"/>
      <c r="AV3" s="5">
        <v>5.33</v>
      </c>
      <c r="AW3" s="5">
        <v>6.17</v>
      </c>
      <c r="AX3" s="5">
        <v>6.24</v>
      </c>
      <c r="AY3" s="30" t="s">
        <v>46</v>
      </c>
      <c r="AZ3" s="30">
        <v>7.6</v>
      </c>
      <c r="BA3" s="57">
        <v>7.11</v>
      </c>
      <c r="BB3" s="31" t="s">
        <v>6</v>
      </c>
      <c r="BC3" s="6" t="s">
        <v>7</v>
      </c>
      <c r="BD3" s="24" t="s">
        <v>10</v>
      </c>
      <c r="BE3" s="30" t="s">
        <v>41</v>
      </c>
      <c r="BF3" s="30" t="s">
        <v>42</v>
      </c>
      <c r="BG3" s="5"/>
      <c r="BH3" s="5"/>
      <c r="BI3" s="5"/>
      <c r="BJ3" s="5"/>
      <c r="BK3" s="5"/>
      <c r="BL3" s="5"/>
    </row>
    <row r="4" spans="1:64" s="41" customFormat="1" ht="12.75" customHeight="1" thickTop="1" x14ac:dyDescent="0.2">
      <c r="A4" s="11"/>
      <c r="B4" s="11" t="s">
        <v>35</v>
      </c>
      <c r="C4" s="36"/>
      <c r="D4" s="37"/>
      <c r="E4" s="36">
        <v>30</v>
      </c>
      <c r="F4" s="36">
        <v>20</v>
      </c>
      <c r="G4" s="36">
        <v>38</v>
      </c>
      <c r="H4" s="38">
        <v>30</v>
      </c>
      <c r="I4" s="36">
        <v>10</v>
      </c>
      <c r="J4" s="18">
        <v>10</v>
      </c>
      <c r="K4" s="18">
        <v>19</v>
      </c>
      <c r="L4" s="18">
        <v>20</v>
      </c>
      <c r="M4" s="18">
        <v>29</v>
      </c>
      <c r="N4" s="18">
        <v>20</v>
      </c>
      <c r="O4" s="18">
        <v>40</v>
      </c>
      <c r="P4" s="18">
        <v>15</v>
      </c>
      <c r="Q4" s="18"/>
      <c r="R4" s="39"/>
      <c r="S4" s="39"/>
      <c r="T4" s="11"/>
      <c r="U4" s="39">
        <f>SUM(E4:T4)</f>
        <v>281</v>
      </c>
      <c r="V4" s="49">
        <v>10</v>
      </c>
      <c r="W4" s="49">
        <v>10</v>
      </c>
      <c r="X4" s="49">
        <v>9</v>
      </c>
      <c r="Y4" s="49">
        <v>10</v>
      </c>
      <c r="Z4" s="49">
        <v>10</v>
      </c>
      <c r="AA4" s="49">
        <v>10</v>
      </c>
      <c r="AB4" s="49"/>
      <c r="AC4" s="49">
        <f>+MIN(V4:AA4)</f>
        <v>9</v>
      </c>
      <c r="AD4" s="49">
        <f>+SUM(V4:AB4)-AC4</f>
        <v>50</v>
      </c>
      <c r="AE4" s="51">
        <v>10</v>
      </c>
      <c r="AF4" s="49">
        <v>10</v>
      </c>
      <c r="AG4" s="49">
        <v>10</v>
      </c>
      <c r="AH4" s="49">
        <v>10</v>
      </c>
      <c r="AI4" s="49">
        <v>10</v>
      </c>
      <c r="AJ4" s="49">
        <v>10</v>
      </c>
      <c r="AK4" s="49"/>
      <c r="AL4" s="49">
        <f>+SUM(AE4:AK4)</f>
        <v>60</v>
      </c>
      <c r="AM4" s="58">
        <v>10</v>
      </c>
      <c r="AN4" s="59">
        <v>10</v>
      </c>
      <c r="AO4" s="59">
        <v>10</v>
      </c>
      <c r="AP4" s="59">
        <v>10</v>
      </c>
      <c r="AQ4" s="59"/>
      <c r="AR4" s="59"/>
      <c r="AS4" s="59">
        <v>47</v>
      </c>
      <c r="AT4" s="40">
        <f>+SUM(AM4:AS4)</f>
        <v>87</v>
      </c>
      <c r="AU4" s="59">
        <v>10</v>
      </c>
      <c r="AV4" s="18">
        <v>8</v>
      </c>
      <c r="AW4" s="18">
        <v>10</v>
      </c>
      <c r="AX4" s="18">
        <v>10</v>
      </c>
      <c r="AY4" s="59">
        <v>10</v>
      </c>
      <c r="AZ4" s="59">
        <v>10</v>
      </c>
      <c r="BA4" s="18">
        <v>10</v>
      </c>
      <c r="BB4" s="18"/>
      <c r="BC4" s="27">
        <f>+SUM(AU4:BB4)</f>
        <v>68</v>
      </c>
      <c r="BD4" s="28"/>
      <c r="BE4" s="53">
        <v>80</v>
      </c>
      <c r="BF4" s="53"/>
      <c r="BG4" s="63">
        <f>+(U4/$U$25*250+(AD4+BD4)/$AD$25*100+AT4*2+AL4/AL$25*150+BC4+BE4+BF4)/10</f>
        <v>81.424137931034494</v>
      </c>
      <c r="BH4" s="63">
        <f>+BG4/$BG$25*100</f>
        <v>95.793103448275872</v>
      </c>
      <c r="BI4" s="64" t="str">
        <f>+B4</f>
        <v>Hanashouba</v>
      </c>
      <c r="BJ4" s="36"/>
      <c r="BK4" s="18"/>
      <c r="BL4" s="18"/>
    </row>
    <row r="5" spans="1:64" s="41" customFormat="1" ht="12.75" customHeight="1" x14ac:dyDescent="0.2">
      <c r="A5" s="11"/>
      <c r="B5" s="46" t="s">
        <v>38</v>
      </c>
      <c r="C5" s="36"/>
      <c r="D5" s="37"/>
      <c r="E5" s="36">
        <v>30</v>
      </c>
      <c r="F5" s="36">
        <v>20</v>
      </c>
      <c r="G5" s="36">
        <v>40</v>
      </c>
      <c r="H5" s="38">
        <v>28</v>
      </c>
      <c r="I5" s="36">
        <v>7</v>
      </c>
      <c r="J5" s="11">
        <v>9</v>
      </c>
      <c r="K5" s="18">
        <v>20</v>
      </c>
      <c r="L5" s="11">
        <v>20</v>
      </c>
      <c r="M5" s="11">
        <v>30</v>
      </c>
      <c r="N5" s="11">
        <v>20</v>
      </c>
      <c r="O5" s="11">
        <v>40</v>
      </c>
      <c r="P5" s="11">
        <v>20</v>
      </c>
      <c r="Q5" s="11"/>
      <c r="R5" s="42"/>
      <c r="S5" s="42"/>
      <c r="T5" s="11"/>
      <c r="U5" s="39">
        <f>SUM(E5:T5)</f>
        <v>284</v>
      </c>
      <c r="V5" s="49">
        <v>10</v>
      </c>
      <c r="W5" s="49">
        <v>10</v>
      </c>
      <c r="X5" s="49">
        <v>9</v>
      </c>
      <c r="Y5" s="49">
        <v>10</v>
      </c>
      <c r="Z5" s="49">
        <v>10</v>
      </c>
      <c r="AA5" s="49">
        <v>9</v>
      </c>
      <c r="AB5" s="49"/>
      <c r="AC5" s="49">
        <f>+MIN(V5:AA5)</f>
        <v>9</v>
      </c>
      <c r="AD5" s="49">
        <f>+SUM(V5:AB5)-AC5</f>
        <v>49</v>
      </c>
      <c r="AE5" s="51">
        <v>10</v>
      </c>
      <c r="AF5" s="49">
        <v>10</v>
      </c>
      <c r="AG5" s="49">
        <v>10</v>
      </c>
      <c r="AH5" s="49">
        <v>10</v>
      </c>
      <c r="AI5" s="49">
        <v>10</v>
      </c>
      <c r="AJ5" s="49">
        <v>10</v>
      </c>
      <c r="AK5" s="49"/>
      <c r="AL5" s="49">
        <f>+SUM(AE5:AK5)</f>
        <v>60</v>
      </c>
      <c r="AM5" s="43">
        <v>10</v>
      </c>
      <c r="AN5" s="44">
        <v>7</v>
      </c>
      <c r="AO5" s="44">
        <v>10</v>
      </c>
      <c r="AP5" s="44">
        <v>10</v>
      </c>
      <c r="AQ5" s="44"/>
      <c r="AR5" s="44"/>
      <c r="AS5" s="44">
        <v>50</v>
      </c>
      <c r="AT5" s="40">
        <f>+SUM(AM5:AS5)</f>
        <v>87</v>
      </c>
      <c r="AU5" s="44">
        <v>10</v>
      </c>
      <c r="AV5" s="11">
        <v>10</v>
      </c>
      <c r="AW5" s="11">
        <v>10</v>
      </c>
      <c r="AX5" s="11">
        <v>10</v>
      </c>
      <c r="AY5" s="44">
        <v>6</v>
      </c>
      <c r="AZ5" s="44">
        <v>10</v>
      </c>
      <c r="BA5" s="11">
        <v>8</v>
      </c>
      <c r="BB5" s="11"/>
      <c r="BC5" s="27">
        <f>+SUM(AU5:BB5)</f>
        <v>64</v>
      </c>
      <c r="BD5" s="28"/>
      <c r="BE5" s="53">
        <v>77.142857142857139</v>
      </c>
      <c r="BF5" s="53"/>
      <c r="BG5" s="63">
        <f>+(U5/$U$25*250+(AD5+BD5)/$AD$25*100+AT5*2+AL5/AL$25*150+BC5+BE5+BF5)/10</f>
        <v>80.797044334975368</v>
      </c>
      <c r="BH5" s="63">
        <f>+BG5/$BG$25*100</f>
        <v>95.055346276441611</v>
      </c>
      <c r="BI5" s="64" t="str">
        <f t="shared" ref="BI5:BI15" si="0">+B5</f>
        <v>Eldrid</v>
      </c>
      <c r="BJ5" s="36"/>
      <c r="BK5" s="11"/>
      <c r="BL5" s="11"/>
    </row>
    <row r="6" spans="1:64" s="41" customFormat="1" ht="12.75" customHeight="1" x14ac:dyDescent="0.2">
      <c r="A6" s="46"/>
      <c r="B6" s="11" t="s">
        <v>34</v>
      </c>
      <c r="C6" s="36"/>
      <c r="D6" s="37"/>
      <c r="E6" s="36">
        <v>30</v>
      </c>
      <c r="F6" s="36">
        <v>20</v>
      </c>
      <c r="G6" s="36">
        <v>34</v>
      </c>
      <c r="H6" s="38">
        <v>26</v>
      </c>
      <c r="I6" s="36">
        <v>8</v>
      </c>
      <c r="J6" s="11">
        <v>10</v>
      </c>
      <c r="K6" s="18">
        <v>20</v>
      </c>
      <c r="L6" s="11">
        <v>20</v>
      </c>
      <c r="M6" s="11">
        <v>28</v>
      </c>
      <c r="N6" s="11">
        <v>20</v>
      </c>
      <c r="O6" s="11">
        <v>37</v>
      </c>
      <c r="P6" s="11">
        <v>20</v>
      </c>
      <c r="Q6" s="11"/>
      <c r="R6" s="42"/>
      <c r="S6" s="42"/>
      <c r="T6" s="11"/>
      <c r="U6" s="39">
        <f>SUM(E6:T6)</f>
        <v>273</v>
      </c>
      <c r="V6" s="49">
        <v>10</v>
      </c>
      <c r="W6" s="49">
        <v>10</v>
      </c>
      <c r="X6" s="49">
        <v>9</v>
      </c>
      <c r="Y6" s="49">
        <v>5</v>
      </c>
      <c r="Z6" s="49">
        <v>9</v>
      </c>
      <c r="AA6" s="49">
        <v>9</v>
      </c>
      <c r="AB6" s="49"/>
      <c r="AC6" s="49">
        <f>+MIN(V6:AA6)</f>
        <v>5</v>
      </c>
      <c r="AD6" s="49">
        <f>+SUM(V6:AB6)-AC6</f>
        <v>47</v>
      </c>
      <c r="AE6" s="51">
        <v>10</v>
      </c>
      <c r="AF6" s="49">
        <v>10</v>
      </c>
      <c r="AG6" s="49">
        <v>10</v>
      </c>
      <c r="AH6" s="49">
        <v>10</v>
      </c>
      <c r="AI6" s="49">
        <v>10</v>
      </c>
      <c r="AJ6" s="49">
        <v>10</v>
      </c>
      <c r="AK6" s="49"/>
      <c r="AL6" s="49">
        <f>+SUM(AE6:AK6)</f>
        <v>60</v>
      </c>
      <c r="AM6" s="43">
        <v>10</v>
      </c>
      <c r="AN6" s="44">
        <v>8</v>
      </c>
      <c r="AO6" s="44">
        <v>10</v>
      </c>
      <c r="AP6" s="44">
        <v>8</v>
      </c>
      <c r="AQ6" s="44"/>
      <c r="AR6" s="44"/>
      <c r="AS6" s="44">
        <v>58</v>
      </c>
      <c r="AT6" s="40">
        <f>+SUM(AM6:AS6)</f>
        <v>94</v>
      </c>
      <c r="AU6" s="44">
        <v>10</v>
      </c>
      <c r="AV6" s="11">
        <v>2</v>
      </c>
      <c r="AW6" s="11">
        <v>10</v>
      </c>
      <c r="AX6" s="11">
        <v>10</v>
      </c>
      <c r="AY6" s="44">
        <v>10</v>
      </c>
      <c r="AZ6" s="44">
        <v>9</v>
      </c>
      <c r="BA6" s="11">
        <v>7</v>
      </c>
      <c r="BB6" s="11"/>
      <c r="BC6" s="27">
        <f>+SUM(AU6:BB6)</f>
        <v>58</v>
      </c>
      <c r="BD6" s="28"/>
      <c r="BE6" s="53">
        <v>80</v>
      </c>
      <c r="BF6" s="53"/>
      <c r="BG6" s="63">
        <f>+(U6/$U$25*250+(AD6+BD6)/$AD$25*100+AT6*2+AL6/AL$25*150+BC6+BE6+BF6)/10</f>
        <v>80.534482758620683</v>
      </c>
      <c r="BH6" s="63">
        <f>+BG6/$BG$25*100</f>
        <v>94.746450304259639</v>
      </c>
      <c r="BI6" s="64" t="str">
        <f t="shared" si="0"/>
        <v>Gwenjamin Franklin</v>
      </c>
      <c r="BJ6" s="36"/>
      <c r="BK6" s="11"/>
      <c r="BL6" s="11"/>
    </row>
    <row r="7" spans="1:64" s="41" customFormat="1" ht="12.75" customHeight="1" x14ac:dyDescent="0.2">
      <c r="A7" s="11"/>
      <c r="B7" s="11" t="s">
        <v>33</v>
      </c>
      <c r="C7" s="36"/>
      <c r="D7" s="37"/>
      <c r="E7" s="36">
        <v>30</v>
      </c>
      <c r="F7" s="36">
        <v>20</v>
      </c>
      <c r="G7" s="36">
        <v>37</v>
      </c>
      <c r="H7" s="38">
        <v>30</v>
      </c>
      <c r="I7" s="36">
        <v>7</v>
      </c>
      <c r="J7" s="11">
        <v>8</v>
      </c>
      <c r="K7" s="18">
        <v>19</v>
      </c>
      <c r="L7" s="11">
        <v>20</v>
      </c>
      <c r="M7" s="11">
        <v>29</v>
      </c>
      <c r="N7" s="11">
        <v>20</v>
      </c>
      <c r="O7" s="11">
        <v>40</v>
      </c>
      <c r="P7" s="11">
        <v>19</v>
      </c>
      <c r="Q7" s="11"/>
      <c r="R7" s="42"/>
      <c r="S7" s="42"/>
      <c r="T7" s="11"/>
      <c r="U7" s="39">
        <f>SUM(E7:T7)</f>
        <v>279</v>
      </c>
      <c r="V7" s="49">
        <v>10</v>
      </c>
      <c r="W7" s="49">
        <v>10</v>
      </c>
      <c r="X7" s="49">
        <v>10</v>
      </c>
      <c r="Y7" s="49">
        <v>10</v>
      </c>
      <c r="Z7" s="49">
        <v>10</v>
      </c>
      <c r="AA7" s="49">
        <v>10</v>
      </c>
      <c r="AB7" s="49"/>
      <c r="AC7" s="49">
        <f>+MIN(V7:AA7)</f>
        <v>10</v>
      </c>
      <c r="AD7" s="49">
        <f>+SUM(V7:AB7)-AC7</f>
        <v>50</v>
      </c>
      <c r="AE7" s="51">
        <v>10</v>
      </c>
      <c r="AF7" s="49">
        <v>10</v>
      </c>
      <c r="AG7" s="49">
        <v>10</v>
      </c>
      <c r="AH7" s="49">
        <v>10</v>
      </c>
      <c r="AI7" s="49">
        <v>10</v>
      </c>
      <c r="AJ7" s="49">
        <v>10</v>
      </c>
      <c r="AK7" s="49"/>
      <c r="AL7" s="49">
        <f>+SUM(AE7:AK7)</f>
        <v>60</v>
      </c>
      <c r="AM7" s="43">
        <v>10</v>
      </c>
      <c r="AN7" s="44">
        <v>10</v>
      </c>
      <c r="AO7" s="44">
        <v>5</v>
      </c>
      <c r="AP7" s="44">
        <v>8</v>
      </c>
      <c r="AQ7" s="44"/>
      <c r="AR7" s="44"/>
      <c r="AS7" s="44">
        <v>44</v>
      </c>
      <c r="AT7" s="40">
        <f>+SUM(AM7:AS7)</f>
        <v>77</v>
      </c>
      <c r="AU7" s="44">
        <v>10</v>
      </c>
      <c r="AV7" s="11">
        <v>10</v>
      </c>
      <c r="AW7" s="11">
        <v>10</v>
      </c>
      <c r="AX7" s="11">
        <v>10</v>
      </c>
      <c r="AY7" s="44">
        <v>10</v>
      </c>
      <c r="AZ7" s="44">
        <v>10</v>
      </c>
      <c r="BA7" s="11">
        <v>3</v>
      </c>
      <c r="BB7" s="11"/>
      <c r="BC7" s="27">
        <f>+SUM(AU7:BB7)</f>
        <v>63</v>
      </c>
      <c r="BD7" s="60">
        <v>5</v>
      </c>
      <c r="BE7" s="53">
        <v>80</v>
      </c>
      <c r="BF7" s="53"/>
      <c r="BG7" s="63">
        <f>+(U7/$U$25*250+(AD7+BD7)/$AD$25*100+AT7*2+AL7/AL$25*150+BC7+BE7+BF7)/10</f>
        <v>79.751724137931035</v>
      </c>
      <c r="BH7" s="63">
        <f>+BG7/$BG$25*100</f>
        <v>93.825557809330633</v>
      </c>
      <c r="BI7" s="64" t="str">
        <f t="shared" si="0"/>
        <v>Mastador</v>
      </c>
      <c r="BJ7" s="36"/>
      <c r="BK7" s="11"/>
      <c r="BL7" s="11"/>
    </row>
    <row r="8" spans="1:64" s="41" customFormat="1" ht="12.75" customHeight="1" x14ac:dyDescent="0.2">
      <c r="A8" s="11"/>
      <c r="B8" s="11" t="s">
        <v>32</v>
      </c>
      <c r="C8" s="36"/>
      <c r="D8" s="37"/>
      <c r="E8" s="36">
        <v>30</v>
      </c>
      <c r="F8" s="36">
        <v>20</v>
      </c>
      <c r="G8" s="36">
        <v>38</v>
      </c>
      <c r="H8" s="38">
        <v>30</v>
      </c>
      <c r="I8" s="36">
        <v>10</v>
      </c>
      <c r="J8" s="11">
        <v>9</v>
      </c>
      <c r="K8" s="18">
        <v>20</v>
      </c>
      <c r="L8" s="11">
        <v>20</v>
      </c>
      <c r="M8" s="11">
        <v>29</v>
      </c>
      <c r="N8" s="11">
        <v>18</v>
      </c>
      <c r="O8" s="11">
        <v>39</v>
      </c>
      <c r="P8" s="11">
        <v>17</v>
      </c>
      <c r="Q8" s="11"/>
      <c r="R8" s="42"/>
      <c r="S8" s="42"/>
      <c r="T8" s="11"/>
      <c r="U8" s="39">
        <f>SUM(E8:T8)</f>
        <v>280</v>
      </c>
      <c r="V8" s="49">
        <v>5</v>
      </c>
      <c r="W8" s="49">
        <v>10</v>
      </c>
      <c r="X8" s="49">
        <v>9</v>
      </c>
      <c r="Y8" s="49">
        <v>10</v>
      </c>
      <c r="Z8" s="49">
        <v>10</v>
      </c>
      <c r="AA8" s="49">
        <v>8</v>
      </c>
      <c r="AB8" s="49"/>
      <c r="AC8" s="49">
        <f>+MIN(V8:AA8)</f>
        <v>5</v>
      </c>
      <c r="AD8" s="49">
        <f>+SUM(V8:AB8)-AC8</f>
        <v>47</v>
      </c>
      <c r="AE8" s="51">
        <v>10</v>
      </c>
      <c r="AF8" s="49">
        <v>10</v>
      </c>
      <c r="AG8" s="49">
        <v>10</v>
      </c>
      <c r="AH8" s="49">
        <v>10</v>
      </c>
      <c r="AI8" s="49">
        <v>10</v>
      </c>
      <c r="AJ8" s="49">
        <v>10</v>
      </c>
      <c r="AK8" s="49"/>
      <c r="AL8" s="49">
        <f>+SUM(AE8:AK8)</f>
        <v>60</v>
      </c>
      <c r="AM8" s="43">
        <v>10</v>
      </c>
      <c r="AN8" s="44">
        <v>7</v>
      </c>
      <c r="AO8" s="44">
        <v>10</v>
      </c>
      <c r="AP8" s="44">
        <v>10</v>
      </c>
      <c r="AQ8" s="44"/>
      <c r="AR8" s="44"/>
      <c r="AS8" s="44">
        <v>42</v>
      </c>
      <c r="AT8" s="40">
        <f>+SUM(AM8:AS8)</f>
        <v>79</v>
      </c>
      <c r="AU8" s="44">
        <v>10</v>
      </c>
      <c r="AV8" s="11">
        <v>10</v>
      </c>
      <c r="AW8" s="11">
        <v>10</v>
      </c>
      <c r="AX8" s="11">
        <v>10</v>
      </c>
      <c r="AY8" s="44">
        <v>9</v>
      </c>
      <c r="AZ8" s="44">
        <v>10</v>
      </c>
      <c r="BA8" s="11">
        <v>9</v>
      </c>
      <c r="BB8" s="11"/>
      <c r="BC8" s="27">
        <f>+SUM(AU8:BB8)</f>
        <v>68</v>
      </c>
      <c r="BD8" s="28"/>
      <c r="BE8" s="53">
        <v>80</v>
      </c>
      <c r="BF8" s="53"/>
      <c r="BG8" s="63">
        <f>+(U8/$U$25*250+(AD8+BD8)/$AD$25*100+AT8*2+AL8/AL$25*150+BC8+BE8+BF8)/10</f>
        <v>79.137931034482762</v>
      </c>
      <c r="BH8" s="63">
        <f>+BG8/$BG$25*100</f>
        <v>93.103448275862078</v>
      </c>
      <c r="BI8" s="64" t="str">
        <f t="shared" si="0"/>
        <v>sunflower</v>
      </c>
      <c r="BJ8" s="36"/>
      <c r="BK8" s="11"/>
      <c r="BL8" s="11"/>
    </row>
    <row r="9" spans="1:64" s="41" customFormat="1" ht="12.75" customHeight="1" x14ac:dyDescent="0.2">
      <c r="A9" s="11"/>
      <c r="B9" s="11" t="s">
        <v>31</v>
      </c>
      <c r="C9" s="36"/>
      <c r="D9" s="37"/>
      <c r="E9" s="36">
        <v>30</v>
      </c>
      <c r="F9" s="36">
        <v>20</v>
      </c>
      <c r="G9" s="36">
        <v>38</v>
      </c>
      <c r="H9" s="38">
        <v>30</v>
      </c>
      <c r="I9" s="36">
        <v>7</v>
      </c>
      <c r="J9" s="11">
        <v>10</v>
      </c>
      <c r="K9" s="18">
        <v>20</v>
      </c>
      <c r="L9" s="11">
        <v>20</v>
      </c>
      <c r="M9" s="11">
        <v>30</v>
      </c>
      <c r="N9" s="11">
        <v>20</v>
      </c>
      <c r="O9" s="11">
        <v>36</v>
      </c>
      <c r="P9" s="11"/>
      <c r="Q9" s="11"/>
      <c r="R9" s="42"/>
      <c r="S9" s="42"/>
      <c r="T9" s="11"/>
      <c r="U9" s="39">
        <f>SUM(E9:T9)</f>
        <v>261</v>
      </c>
      <c r="V9" s="49">
        <v>10</v>
      </c>
      <c r="W9" s="49">
        <v>10</v>
      </c>
      <c r="X9" s="49">
        <v>9</v>
      </c>
      <c r="Y9" s="49">
        <v>10</v>
      </c>
      <c r="Z9" s="49">
        <v>10</v>
      </c>
      <c r="AA9" s="49">
        <v>10</v>
      </c>
      <c r="AB9" s="49"/>
      <c r="AC9" s="49">
        <f>+MIN(V9:AA9)</f>
        <v>9</v>
      </c>
      <c r="AD9" s="49">
        <f>+SUM(V9:AB9)-AC9</f>
        <v>50</v>
      </c>
      <c r="AE9" s="51">
        <v>10</v>
      </c>
      <c r="AF9" s="49">
        <v>10</v>
      </c>
      <c r="AG9" s="49">
        <v>10</v>
      </c>
      <c r="AH9" s="49">
        <v>10</v>
      </c>
      <c r="AI9" s="49">
        <v>10</v>
      </c>
      <c r="AJ9" s="49">
        <v>10</v>
      </c>
      <c r="AK9" s="49"/>
      <c r="AL9" s="49">
        <f>+SUM(AE9:AK9)</f>
        <v>60</v>
      </c>
      <c r="AM9" s="43">
        <v>10</v>
      </c>
      <c r="AN9" s="44">
        <v>10</v>
      </c>
      <c r="AO9" s="44">
        <v>10</v>
      </c>
      <c r="AP9" s="44">
        <v>7</v>
      </c>
      <c r="AQ9" s="44"/>
      <c r="AR9" s="44"/>
      <c r="AS9" s="44">
        <v>49</v>
      </c>
      <c r="AT9" s="40">
        <f>+SUM(AM9:AS9)</f>
        <v>86</v>
      </c>
      <c r="AU9" s="44">
        <v>10</v>
      </c>
      <c r="AV9" s="11">
        <v>10</v>
      </c>
      <c r="AW9" s="11">
        <v>10</v>
      </c>
      <c r="AX9" s="11">
        <v>10</v>
      </c>
      <c r="AY9" s="44">
        <v>9</v>
      </c>
      <c r="AZ9" s="44"/>
      <c r="BA9" s="11"/>
      <c r="BB9" s="11"/>
      <c r="BC9" s="27">
        <f>+SUM(AU9:BB9)</f>
        <v>49</v>
      </c>
      <c r="BD9" s="28"/>
      <c r="BE9" s="53">
        <v>80</v>
      </c>
      <c r="BF9" s="53"/>
      <c r="BG9" s="63">
        <f>+(U9/$U$25*250+(AD9+BD9)/$AD$25*100+AT9*2+AL9/AL$25*150+BC9+BE9+BF9)/10</f>
        <v>77.599999999999994</v>
      </c>
      <c r="BH9" s="63">
        <f>+BG9/$BG$25*100</f>
        <v>91.294117647058812</v>
      </c>
      <c r="BI9" s="64" t="str">
        <f t="shared" si="0"/>
        <v>Nice Brisk Load</v>
      </c>
      <c r="BJ9" s="36"/>
      <c r="BK9" s="11"/>
      <c r="BL9" s="11"/>
    </row>
    <row r="10" spans="1:64" s="41" customFormat="1" ht="12.75" customHeight="1" x14ac:dyDescent="0.2">
      <c r="A10" s="11"/>
      <c r="B10" s="11" t="s">
        <v>29</v>
      </c>
      <c r="C10" s="36"/>
      <c r="D10" s="37"/>
      <c r="E10" s="36">
        <v>28</v>
      </c>
      <c r="F10" s="36">
        <v>17</v>
      </c>
      <c r="G10" s="36">
        <v>39</v>
      </c>
      <c r="H10" s="38">
        <v>30</v>
      </c>
      <c r="I10" s="36">
        <v>8</v>
      </c>
      <c r="J10" s="11">
        <v>10</v>
      </c>
      <c r="K10" s="18">
        <v>20</v>
      </c>
      <c r="L10" s="11">
        <v>20</v>
      </c>
      <c r="M10" s="11">
        <v>27</v>
      </c>
      <c r="N10" s="11">
        <v>20</v>
      </c>
      <c r="O10" s="11">
        <v>38</v>
      </c>
      <c r="P10" s="11"/>
      <c r="Q10" s="11"/>
      <c r="R10" s="42"/>
      <c r="S10" s="42"/>
      <c r="T10" s="11"/>
      <c r="U10" s="39">
        <f>SUM(E10:T10)</f>
        <v>257</v>
      </c>
      <c r="V10" s="49">
        <v>5</v>
      </c>
      <c r="W10" s="49">
        <v>10</v>
      </c>
      <c r="X10" s="49">
        <v>9</v>
      </c>
      <c r="Y10" s="49">
        <v>5</v>
      </c>
      <c r="Z10" s="49">
        <v>10</v>
      </c>
      <c r="AA10" s="49">
        <v>10</v>
      </c>
      <c r="AB10" s="49"/>
      <c r="AC10" s="49">
        <f>+MIN(V10:AA10)</f>
        <v>5</v>
      </c>
      <c r="AD10" s="49">
        <f>+SUM(V10:AB10)-AC10</f>
        <v>44</v>
      </c>
      <c r="AE10" s="51">
        <v>10</v>
      </c>
      <c r="AF10" s="49">
        <v>10</v>
      </c>
      <c r="AG10" s="49">
        <v>10</v>
      </c>
      <c r="AH10" s="49">
        <v>10</v>
      </c>
      <c r="AI10" s="49">
        <v>10</v>
      </c>
      <c r="AJ10" s="49">
        <v>10</v>
      </c>
      <c r="AK10" s="49"/>
      <c r="AL10" s="49">
        <f>+SUM(AE10:AK10)</f>
        <v>60</v>
      </c>
      <c r="AM10" s="43">
        <v>10</v>
      </c>
      <c r="AN10" s="44">
        <v>7</v>
      </c>
      <c r="AO10" s="44">
        <v>10</v>
      </c>
      <c r="AP10" s="44">
        <v>5</v>
      </c>
      <c r="AQ10" s="44"/>
      <c r="AR10" s="44"/>
      <c r="AS10" s="44">
        <v>47</v>
      </c>
      <c r="AT10" s="40">
        <f>+SUM(AM10:AS10)</f>
        <v>79</v>
      </c>
      <c r="AU10" s="44">
        <v>10</v>
      </c>
      <c r="AV10" s="11">
        <v>9</v>
      </c>
      <c r="AW10" s="11">
        <v>10</v>
      </c>
      <c r="AX10" s="11">
        <v>10</v>
      </c>
      <c r="AY10" s="44">
        <v>10</v>
      </c>
      <c r="AZ10" s="44">
        <v>10</v>
      </c>
      <c r="BA10" s="11">
        <v>7</v>
      </c>
      <c r="BB10" s="11"/>
      <c r="BC10" s="27">
        <f>+SUM(AU10:BB10)</f>
        <v>66</v>
      </c>
      <c r="BD10" s="28"/>
      <c r="BE10" s="53">
        <v>77.142857142857139</v>
      </c>
      <c r="BF10" s="53"/>
      <c r="BG10" s="65">
        <f>+(U10/$U$25*250+(AD10+BD10)/$AD$25*100+AT10*2+AL10/AL$25*150+BC10+BE10+BF10)/10</f>
        <v>76.069458128078821</v>
      </c>
      <c r="BH10" s="65">
        <f>+BG10/$BG$25*100</f>
        <v>89.493480150680966</v>
      </c>
      <c r="BI10" s="66" t="str">
        <f t="shared" si="0"/>
        <v>Hamson</v>
      </c>
      <c r="BJ10" s="36"/>
      <c r="BK10" s="11"/>
      <c r="BL10" s="11"/>
    </row>
    <row r="11" spans="1:64" s="41" customFormat="1" ht="12.75" customHeight="1" x14ac:dyDescent="0.2">
      <c r="A11" s="11"/>
      <c r="B11" s="11" t="s">
        <v>30</v>
      </c>
      <c r="C11" s="36"/>
      <c r="D11" s="37"/>
      <c r="E11" s="36">
        <v>28</v>
      </c>
      <c r="F11" s="36">
        <v>13</v>
      </c>
      <c r="G11" s="36">
        <v>27</v>
      </c>
      <c r="H11" s="38">
        <v>30</v>
      </c>
      <c r="I11" s="36">
        <v>7</v>
      </c>
      <c r="J11" s="11">
        <v>8</v>
      </c>
      <c r="K11" s="18">
        <v>14</v>
      </c>
      <c r="L11" s="11">
        <v>14</v>
      </c>
      <c r="M11" s="11">
        <v>13</v>
      </c>
      <c r="N11" s="11">
        <v>9</v>
      </c>
      <c r="O11" s="11">
        <v>39</v>
      </c>
      <c r="P11" s="11">
        <v>16</v>
      </c>
      <c r="Q11" s="11"/>
      <c r="R11" s="42"/>
      <c r="S11" s="42"/>
      <c r="T11" s="11"/>
      <c r="U11" s="39">
        <f>SUM(E11:T11)</f>
        <v>218</v>
      </c>
      <c r="V11" s="49">
        <v>10</v>
      </c>
      <c r="W11" s="49">
        <v>10</v>
      </c>
      <c r="X11" s="49">
        <v>9</v>
      </c>
      <c r="Y11" s="49">
        <v>5</v>
      </c>
      <c r="Z11" s="49">
        <v>10</v>
      </c>
      <c r="AA11" s="49">
        <v>10</v>
      </c>
      <c r="AB11" s="49"/>
      <c r="AC11" s="49">
        <f>+MIN(V11:AA11)</f>
        <v>5</v>
      </c>
      <c r="AD11" s="49">
        <f>+SUM(V11:AB11)-AC11</f>
        <v>49</v>
      </c>
      <c r="AE11" s="51">
        <v>10</v>
      </c>
      <c r="AF11" s="49">
        <v>10</v>
      </c>
      <c r="AG11" s="49">
        <v>10</v>
      </c>
      <c r="AH11" s="49">
        <v>10</v>
      </c>
      <c r="AI11" s="49">
        <v>10</v>
      </c>
      <c r="AJ11" s="49">
        <v>10</v>
      </c>
      <c r="AK11" s="49"/>
      <c r="AL11" s="49">
        <f>+SUM(AE11:AK11)</f>
        <v>60</v>
      </c>
      <c r="AM11" s="43">
        <v>10</v>
      </c>
      <c r="AN11" s="44">
        <v>6</v>
      </c>
      <c r="AO11" s="44">
        <v>10</v>
      </c>
      <c r="AP11" s="44">
        <v>7</v>
      </c>
      <c r="AQ11" s="44"/>
      <c r="AR11" s="44"/>
      <c r="AS11" s="44">
        <v>48</v>
      </c>
      <c r="AT11" s="40">
        <f>+SUM(AM11:AS11)</f>
        <v>81</v>
      </c>
      <c r="AU11" s="44">
        <v>10</v>
      </c>
      <c r="AV11" s="11">
        <v>9</v>
      </c>
      <c r="AW11" s="11">
        <v>2</v>
      </c>
      <c r="AX11" s="11">
        <v>10</v>
      </c>
      <c r="AY11" s="44">
        <v>6</v>
      </c>
      <c r="AZ11" s="44">
        <v>10</v>
      </c>
      <c r="BA11" s="11">
        <v>5</v>
      </c>
      <c r="BB11" s="11"/>
      <c r="BC11" s="27">
        <f>+SUM(AU11:BB11)</f>
        <v>52</v>
      </c>
      <c r="BD11" s="28"/>
      <c r="BE11" s="53">
        <v>71.428571428571431</v>
      </c>
      <c r="BF11" s="53"/>
      <c r="BG11" s="65">
        <f>+(U11/$U$25*250+(AD11+BD11)/$AD$25*100+AT11*2+AL11/AL$25*150+BC11+BE11+BF11)/10</f>
        <v>72.135960591132999</v>
      </c>
      <c r="BH11" s="65">
        <f>+BG11/$BG$25*100</f>
        <v>84.865835989568239</v>
      </c>
      <c r="BI11" s="66" t="str">
        <f t="shared" si="0"/>
        <v>Starburst</v>
      </c>
      <c r="BJ11" s="36"/>
      <c r="BK11" s="11"/>
      <c r="BL11" s="11"/>
    </row>
    <row r="12" spans="1:64" s="41" customFormat="1" ht="12.75" customHeight="1" x14ac:dyDescent="0.2">
      <c r="A12" s="11"/>
      <c r="B12" s="11" t="s">
        <v>27</v>
      </c>
      <c r="C12" s="36"/>
      <c r="D12" s="37"/>
      <c r="E12" s="36">
        <v>29</v>
      </c>
      <c r="F12" s="36">
        <v>20</v>
      </c>
      <c r="G12" s="36">
        <v>34</v>
      </c>
      <c r="H12" s="38">
        <v>27</v>
      </c>
      <c r="I12" s="36">
        <v>7</v>
      </c>
      <c r="J12" s="11">
        <v>0</v>
      </c>
      <c r="K12" s="18">
        <v>17</v>
      </c>
      <c r="L12" s="11">
        <v>17</v>
      </c>
      <c r="M12" s="11">
        <v>26</v>
      </c>
      <c r="N12" s="11">
        <v>20</v>
      </c>
      <c r="O12" s="11">
        <v>34</v>
      </c>
      <c r="P12" s="11">
        <v>8</v>
      </c>
      <c r="Q12" s="11"/>
      <c r="R12" s="42"/>
      <c r="S12" s="42"/>
      <c r="T12" s="11"/>
      <c r="U12" s="39">
        <f>SUM(E12:T12)</f>
        <v>239</v>
      </c>
      <c r="V12" s="49">
        <v>10</v>
      </c>
      <c r="W12" s="49">
        <v>8</v>
      </c>
      <c r="X12" s="49">
        <v>0</v>
      </c>
      <c r="Y12" s="49">
        <v>4</v>
      </c>
      <c r="Z12" s="49">
        <v>10</v>
      </c>
      <c r="AA12" s="49">
        <v>10</v>
      </c>
      <c r="AB12" s="49"/>
      <c r="AC12" s="49">
        <f>+MIN(V12:AA12)</f>
        <v>0</v>
      </c>
      <c r="AD12" s="49">
        <f>+SUM(V12:AB12)-AC12</f>
        <v>42</v>
      </c>
      <c r="AE12" s="51">
        <v>10</v>
      </c>
      <c r="AF12" s="49">
        <v>9</v>
      </c>
      <c r="AG12" s="49">
        <v>10</v>
      </c>
      <c r="AH12" s="49">
        <v>10</v>
      </c>
      <c r="AI12" s="49">
        <v>10</v>
      </c>
      <c r="AJ12" s="49">
        <v>10</v>
      </c>
      <c r="AK12" s="49"/>
      <c r="AL12" s="49">
        <f>+SUM(AE12:AK12)</f>
        <v>59</v>
      </c>
      <c r="AM12" s="43">
        <v>0</v>
      </c>
      <c r="AN12" s="44">
        <v>7</v>
      </c>
      <c r="AO12" s="44">
        <v>10</v>
      </c>
      <c r="AP12" s="44">
        <v>5</v>
      </c>
      <c r="AQ12" s="44"/>
      <c r="AR12" s="44"/>
      <c r="AS12" s="44">
        <v>44</v>
      </c>
      <c r="AT12" s="40">
        <f>+SUM(AM12:AS12)</f>
        <v>66</v>
      </c>
      <c r="AU12" s="44">
        <v>10</v>
      </c>
      <c r="AV12" s="11">
        <v>10</v>
      </c>
      <c r="AW12" s="11">
        <v>10</v>
      </c>
      <c r="AX12" s="11">
        <v>10</v>
      </c>
      <c r="AY12" s="44">
        <v>8</v>
      </c>
      <c r="AZ12" s="44">
        <v>10</v>
      </c>
      <c r="BA12" s="11">
        <v>9</v>
      </c>
      <c r="BB12" s="11"/>
      <c r="BC12" s="27">
        <f>+SUM(AU12:BB12)</f>
        <v>67</v>
      </c>
      <c r="BD12" s="28"/>
      <c r="BE12" s="53">
        <v>77.142857142857139</v>
      </c>
      <c r="BF12" s="53"/>
      <c r="BG12" s="65">
        <f>+(U12/$U$25*250+(AD12+BD12)/$AD$25*100+AT12*2+AL12/AL$25*150+BC12+BE12+BF12)/10</f>
        <v>71.367733990147784</v>
      </c>
      <c r="BH12" s="65">
        <f>+BG12/$BG$25*100</f>
        <v>83.96203998840916</v>
      </c>
      <c r="BI12" s="66" t="str">
        <f t="shared" si="0"/>
        <v>whale</v>
      </c>
      <c r="BJ12" s="36"/>
      <c r="BK12" s="11"/>
      <c r="BL12" s="11"/>
    </row>
    <row r="13" spans="1:64" s="41" customFormat="1" ht="12.75" customHeight="1" x14ac:dyDescent="0.2">
      <c r="A13" s="11"/>
      <c r="B13" s="11" t="s">
        <v>28</v>
      </c>
      <c r="C13" s="36"/>
      <c r="D13" s="37"/>
      <c r="E13" s="36">
        <v>27</v>
      </c>
      <c r="F13" s="36">
        <v>12</v>
      </c>
      <c r="G13" s="36">
        <v>29</v>
      </c>
      <c r="H13" s="38">
        <v>27</v>
      </c>
      <c r="I13" s="36">
        <v>0</v>
      </c>
      <c r="J13" s="11">
        <v>9</v>
      </c>
      <c r="K13" s="18">
        <v>17</v>
      </c>
      <c r="L13" s="11">
        <v>17</v>
      </c>
      <c r="M13" s="11">
        <v>27</v>
      </c>
      <c r="N13" s="11">
        <v>18</v>
      </c>
      <c r="O13" s="11">
        <v>29</v>
      </c>
      <c r="P13" s="11"/>
      <c r="Q13" s="11"/>
      <c r="R13" s="42"/>
      <c r="S13" s="42"/>
      <c r="T13" s="11"/>
      <c r="U13" s="39">
        <f>SUM(E13:T13)</f>
        <v>212</v>
      </c>
      <c r="V13" s="49">
        <v>10</v>
      </c>
      <c r="W13" s="49">
        <v>9</v>
      </c>
      <c r="X13" s="49">
        <v>9</v>
      </c>
      <c r="Y13" s="49">
        <v>5</v>
      </c>
      <c r="Z13" s="49">
        <v>10</v>
      </c>
      <c r="AA13" s="49">
        <v>9</v>
      </c>
      <c r="AB13" s="49"/>
      <c r="AC13" s="49">
        <f>+MIN(V13:AA13)</f>
        <v>5</v>
      </c>
      <c r="AD13" s="49">
        <f>+SUM(V13:AB13)-AC13</f>
        <v>47</v>
      </c>
      <c r="AE13" s="51">
        <v>10</v>
      </c>
      <c r="AF13" s="49">
        <v>10</v>
      </c>
      <c r="AG13" s="49">
        <v>10</v>
      </c>
      <c r="AH13" s="49">
        <v>10</v>
      </c>
      <c r="AI13" s="49">
        <v>10</v>
      </c>
      <c r="AJ13" s="49">
        <v>10</v>
      </c>
      <c r="AK13" s="49"/>
      <c r="AL13" s="49">
        <f>+SUM(AE13:AK13)</f>
        <v>60</v>
      </c>
      <c r="AM13" s="43">
        <v>6</v>
      </c>
      <c r="AN13" s="44">
        <v>7</v>
      </c>
      <c r="AO13" s="44">
        <v>10</v>
      </c>
      <c r="AP13" s="44">
        <v>7</v>
      </c>
      <c r="AQ13" s="44"/>
      <c r="AR13" s="44"/>
      <c r="AS13" s="44">
        <v>42</v>
      </c>
      <c r="AT13" s="40">
        <f>+SUM(AM13:AS13)</f>
        <v>72</v>
      </c>
      <c r="AU13" s="44">
        <v>10</v>
      </c>
      <c r="AV13" s="11">
        <v>9</v>
      </c>
      <c r="AW13" s="11">
        <v>10</v>
      </c>
      <c r="AX13" s="11">
        <v>10</v>
      </c>
      <c r="AY13" s="44">
        <v>10</v>
      </c>
      <c r="AZ13" s="44"/>
      <c r="BA13" s="11"/>
      <c r="BB13" s="11"/>
      <c r="BC13" s="27">
        <f>+SUM(AU13:BB13)</f>
        <v>49</v>
      </c>
      <c r="BD13" s="28"/>
      <c r="BE13" s="53">
        <v>80</v>
      </c>
      <c r="BF13" s="53"/>
      <c r="BG13" s="65">
        <f>+(U13/$U$25*250+(AD13+BD13)/$AD$25*100+AT13*2+AL13/AL$25*150+BC13+BE13+BF13)/10</f>
        <v>69.975862068965512</v>
      </c>
      <c r="BH13" s="65">
        <f>+BG13/$BG$25*100</f>
        <v>82.324543610547664</v>
      </c>
      <c r="BI13" s="66" t="str">
        <f t="shared" si="0"/>
        <v>Tigress</v>
      </c>
      <c r="BJ13" s="36"/>
      <c r="BK13" s="11"/>
      <c r="BL13" s="11"/>
    </row>
    <row r="14" spans="1:64" s="41" customFormat="1" ht="12.75" customHeight="1" x14ac:dyDescent="0.2">
      <c r="A14" s="11"/>
      <c r="B14" s="11" t="s">
        <v>36</v>
      </c>
      <c r="C14" s="36"/>
      <c r="D14" s="37"/>
      <c r="E14" s="36">
        <v>30</v>
      </c>
      <c r="F14" s="36">
        <v>20</v>
      </c>
      <c r="G14" s="36">
        <v>26</v>
      </c>
      <c r="H14" s="38">
        <v>30</v>
      </c>
      <c r="I14" s="36">
        <v>4</v>
      </c>
      <c r="J14" s="11">
        <v>9</v>
      </c>
      <c r="K14" s="18">
        <v>16</v>
      </c>
      <c r="L14" s="11">
        <v>15</v>
      </c>
      <c r="M14" s="11">
        <v>23</v>
      </c>
      <c r="N14" s="11">
        <v>20</v>
      </c>
      <c r="O14" s="11">
        <v>29</v>
      </c>
      <c r="P14" s="11"/>
      <c r="Q14" s="11"/>
      <c r="R14" s="42"/>
      <c r="S14" s="42"/>
      <c r="T14" s="11"/>
      <c r="U14" s="39">
        <f>SUM(E14:T14)</f>
        <v>222</v>
      </c>
      <c r="V14" s="49">
        <v>10</v>
      </c>
      <c r="W14" s="49">
        <v>10</v>
      </c>
      <c r="X14" s="49">
        <v>10</v>
      </c>
      <c r="Y14" s="49">
        <v>5</v>
      </c>
      <c r="Z14" s="49">
        <v>10</v>
      </c>
      <c r="AA14" s="49">
        <v>10</v>
      </c>
      <c r="AB14" s="49"/>
      <c r="AC14" s="49">
        <f>+MIN(V14:AA14)</f>
        <v>5</v>
      </c>
      <c r="AD14" s="49">
        <f>+SUM(V14:AB14)-AC14</f>
        <v>50</v>
      </c>
      <c r="AE14" s="51">
        <v>10</v>
      </c>
      <c r="AF14" s="49">
        <v>10</v>
      </c>
      <c r="AG14" s="49">
        <v>10</v>
      </c>
      <c r="AH14" s="49">
        <v>10</v>
      </c>
      <c r="AI14" s="49">
        <v>10</v>
      </c>
      <c r="AJ14" s="49">
        <v>10</v>
      </c>
      <c r="AK14" s="49"/>
      <c r="AL14" s="49">
        <f>+SUM(AE14:AK14)</f>
        <v>60</v>
      </c>
      <c r="AM14" s="43">
        <v>10</v>
      </c>
      <c r="AN14" s="44">
        <v>7</v>
      </c>
      <c r="AO14" s="44">
        <v>10</v>
      </c>
      <c r="AP14" s="44">
        <v>2</v>
      </c>
      <c r="AQ14" s="44"/>
      <c r="AR14" s="44"/>
      <c r="AS14" s="44">
        <v>39</v>
      </c>
      <c r="AT14" s="40">
        <f>+SUM(AM14:AS14)</f>
        <v>68</v>
      </c>
      <c r="AU14" s="44">
        <v>5</v>
      </c>
      <c r="AV14" s="11">
        <v>5</v>
      </c>
      <c r="AW14" s="11">
        <v>4</v>
      </c>
      <c r="AX14" s="11">
        <v>10</v>
      </c>
      <c r="AY14" s="44">
        <v>10</v>
      </c>
      <c r="AZ14" s="44"/>
      <c r="BA14" s="11"/>
      <c r="BB14" s="11"/>
      <c r="BC14" s="27">
        <f>+SUM(AU14:BB14)</f>
        <v>34</v>
      </c>
      <c r="BD14" s="28"/>
      <c r="BE14" s="53">
        <v>80</v>
      </c>
      <c r="BF14" s="53"/>
      <c r="BG14" s="65">
        <f>+(U14/$U$25*250+(AD14+BD14)/$AD$25*100+AT14*2+AL14/AL$25*150+BC14+BE14+BF14)/10</f>
        <v>69.137931034482762</v>
      </c>
      <c r="BH14" s="65">
        <f>+BG14/$BG$25*100</f>
        <v>81.338742393509136</v>
      </c>
      <c r="BI14" s="66" t="str">
        <f t="shared" si="0"/>
        <v>Sip</v>
      </c>
      <c r="BJ14" s="36"/>
      <c r="BK14" s="11"/>
      <c r="BL14" s="11"/>
    </row>
    <row r="15" spans="1:64" s="41" customFormat="1" ht="12.75" customHeight="1" x14ac:dyDescent="0.2">
      <c r="A15" s="11"/>
      <c r="B15" s="11" t="s">
        <v>37</v>
      </c>
      <c r="C15" s="36"/>
      <c r="D15" s="37"/>
      <c r="E15" s="36">
        <v>27</v>
      </c>
      <c r="F15" s="36">
        <v>14</v>
      </c>
      <c r="G15" s="36">
        <v>38</v>
      </c>
      <c r="H15" s="38">
        <v>30</v>
      </c>
      <c r="I15" s="36">
        <v>8</v>
      </c>
      <c r="J15" s="11">
        <v>7</v>
      </c>
      <c r="K15" s="18">
        <v>10</v>
      </c>
      <c r="L15" s="11">
        <v>9</v>
      </c>
      <c r="M15" s="11">
        <v>22</v>
      </c>
      <c r="N15" s="11">
        <v>20</v>
      </c>
      <c r="O15" s="11">
        <v>20</v>
      </c>
      <c r="P15" s="46">
        <v>4</v>
      </c>
      <c r="Q15" s="11"/>
      <c r="R15" s="42"/>
      <c r="S15" s="42"/>
      <c r="T15" s="11"/>
      <c r="U15" s="39">
        <f>SUM(E15:T15)</f>
        <v>209</v>
      </c>
      <c r="V15" s="49">
        <v>10</v>
      </c>
      <c r="W15" s="49">
        <v>10</v>
      </c>
      <c r="X15" s="49">
        <v>9</v>
      </c>
      <c r="Y15" s="49">
        <v>3</v>
      </c>
      <c r="Z15" s="49">
        <v>10</v>
      </c>
      <c r="AA15" s="49">
        <v>10</v>
      </c>
      <c r="AB15" s="49"/>
      <c r="AC15" s="49">
        <f>+MIN(V15:AA15)</f>
        <v>3</v>
      </c>
      <c r="AD15" s="49">
        <f>+SUM(V15:AB15)-AC15</f>
        <v>49</v>
      </c>
      <c r="AE15" s="51">
        <v>10</v>
      </c>
      <c r="AF15" s="49">
        <v>10</v>
      </c>
      <c r="AG15" s="49">
        <v>0</v>
      </c>
      <c r="AH15" s="49">
        <v>0</v>
      </c>
      <c r="AI15" s="49">
        <v>10</v>
      </c>
      <c r="AJ15" s="49">
        <v>10</v>
      </c>
      <c r="AK15" s="49"/>
      <c r="AL15" s="49">
        <f>+SUM(AE15:AK15)</f>
        <v>40</v>
      </c>
      <c r="AM15" s="43">
        <v>7</v>
      </c>
      <c r="AN15" s="44">
        <v>8</v>
      </c>
      <c r="AO15" s="44">
        <v>10</v>
      </c>
      <c r="AP15" s="44">
        <v>5</v>
      </c>
      <c r="AQ15" s="44"/>
      <c r="AR15" s="44"/>
      <c r="AS15" s="44">
        <v>33</v>
      </c>
      <c r="AT15" s="40">
        <f>+SUM(AM15:AS15)</f>
        <v>63</v>
      </c>
      <c r="AU15" s="44">
        <v>7</v>
      </c>
      <c r="AV15" s="11">
        <v>10</v>
      </c>
      <c r="AW15" s="11">
        <v>10</v>
      </c>
      <c r="AX15" s="11">
        <v>9</v>
      </c>
      <c r="AY15" s="44">
        <v>6</v>
      </c>
      <c r="AZ15" s="44">
        <v>7</v>
      </c>
      <c r="BA15" s="11">
        <v>10</v>
      </c>
      <c r="BB15" s="11"/>
      <c r="BC15" s="27">
        <f>+SUM(AU15:BB15)</f>
        <v>59</v>
      </c>
      <c r="BD15" s="28"/>
      <c r="BE15" s="53">
        <v>74.285714285714292</v>
      </c>
      <c r="BF15" s="53"/>
      <c r="BG15" s="61">
        <f>+(U15/$U$25*250+(AD15+BD15)/$AD$25*100+AT15*2+AL15/AL$25*150+BC15+BE15+BF15)/10</f>
        <v>63.745812807881784</v>
      </c>
      <c r="BH15" s="61">
        <f>+BG15/$BG$25*100</f>
        <v>74.995073891625623</v>
      </c>
      <c r="BI15" s="62" t="str">
        <f t="shared" si="0"/>
        <v>DARTH VADER</v>
      </c>
      <c r="BJ15" s="36"/>
      <c r="BK15" s="11"/>
      <c r="BL15" s="11"/>
    </row>
    <row r="16" spans="1:64" s="41" customFormat="1" ht="12.75" customHeight="1" x14ac:dyDescent="0.2">
      <c r="A16" s="11"/>
      <c r="B16" s="11"/>
      <c r="C16" s="36"/>
      <c r="D16" s="37"/>
      <c r="E16" s="36"/>
      <c r="F16" s="36"/>
      <c r="G16" s="36"/>
      <c r="H16" s="38"/>
      <c r="I16" s="36"/>
      <c r="J16" s="11"/>
      <c r="K16" s="18"/>
      <c r="L16" s="11"/>
      <c r="M16" s="11"/>
      <c r="N16" s="11"/>
      <c r="O16" s="11"/>
      <c r="P16" s="11"/>
      <c r="Q16" s="11"/>
      <c r="R16" s="42"/>
      <c r="S16" s="42"/>
      <c r="T16" s="11"/>
      <c r="U16" s="39">
        <f>SUM(E16:T16)</f>
        <v>0</v>
      </c>
      <c r="V16" s="49"/>
      <c r="W16" s="49"/>
      <c r="X16" s="49"/>
      <c r="Y16" s="49"/>
      <c r="Z16" s="49"/>
      <c r="AA16" s="49"/>
      <c r="AB16" s="49"/>
      <c r="AC16" s="49"/>
      <c r="AD16" s="49"/>
      <c r="AE16" s="51"/>
      <c r="AF16" s="49"/>
      <c r="AG16" s="49"/>
      <c r="AH16" s="49"/>
      <c r="AI16" s="49"/>
      <c r="AJ16" s="49"/>
      <c r="AK16" s="49"/>
      <c r="AL16" s="49"/>
      <c r="AM16" s="43"/>
      <c r="AN16" s="44"/>
      <c r="AO16" s="44"/>
      <c r="AP16" s="44"/>
      <c r="AQ16" s="44"/>
      <c r="AR16" s="44"/>
      <c r="AS16" s="44"/>
      <c r="AT16" s="40">
        <f t="shared" ref="AT16:AT22" si="1">+SUM(AM16:AS16)</f>
        <v>0</v>
      </c>
      <c r="AU16" s="44"/>
      <c r="AV16" s="11"/>
      <c r="AW16" s="11"/>
      <c r="AX16" s="11"/>
      <c r="AY16" s="11"/>
      <c r="AZ16" s="11"/>
      <c r="BA16" s="11"/>
      <c r="BB16" s="11"/>
      <c r="BC16" s="27">
        <f t="shared" ref="BC16:BC22" si="2">+SUM(AU16:BB16)</f>
        <v>0</v>
      </c>
      <c r="BD16" s="28"/>
      <c r="BE16" s="53"/>
      <c r="BF16" s="53"/>
      <c r="BG16" s="18">
        <f>+(U16/$U$25*250+(AD16+BD16)/$AD$25*100+AT16*2+AL16/AL$25*150+BC16+BE16+BF16)/10</f>
        <v>0</v>
      </c>
      <c r="BH16" s="18">
        <f>+BG16/$BG$25*100</f>
        <v>0</v>
      </c>
      <c r="BI16" s="45"/>
      <c r="BJ16" s="36"/>
      <c r="BK16" s="11"/>
      <c r="BL16" s="11"/>
    </row>
    <row r="17" spans="1:64" s="41" customFormat="1" ht="12.75" customHeight="1" x14ac:dyDescent="0.2">
      <c r="A17" s="11"/>
      <c r="B17" s="11"/>
      <c r="C17" s="36"/>
      <c r="D17" s="37"/>
      <c r="E17" s="36"/>
      <c r="F17" s="36"/>
      <c r="G17" s="36"/>
      <c r="H17" s="38"/>
      <c r="I17" s="36"/>
      <c r="J17" s="11"/>
      <c r="K17" s="18"/>
      <c r="L17" s="11"/>
      <c r="M17" s="11"/>
      <c r="N17" s="11"/>
      <c r="O17" s="11"/>
      <c r="P17" s="11"/>
      <c r="Q17" s="11"/>
      <c r="R17" s="42"/>
      <c r="S17" s="42"/>
      <c r="T17" s="11"/>
      <c r="U17" s="39">
        <f>SUM(E17:T17)</f>
        <v>0</v>
      </c>
      <c r="V17" s="49"/>
      <c r="W17" s="49"/>
      <c r="X17" s="49"/>
      <c r="Y17" s="49"/>
      <c r="Z17" s="49"/>
      <c r="AA17" s="49"/>
      <c r="AB17" s="49"/>
      <c r="AC17" s="49"/>
      <c r="AD17" s="49"/>
      <c r="AE17" s="51"/>
      <c r="AF17" s="49"/>
      <c r="AG17" s="49"/>
      <c r="AH17" s="49"/>
      <c r="AI17" s="49"/>
      <c r="AJ17" s="49"/>
      <c r="AK17" s="49"/>
      <c r="AL17" s="49"/>
      <c r="AM17" s="43"/>
      <c r="AN17" s="44"/>
      <c r="AO17" s="44"/>
      <c r="AP17" s="44"/>
      <c r="AQ17" s="44"/>
      <c r="AR17" s="44"/>
      <c r="AS17" s="44"/>
      <c r="AT17" s="40">
        <f t="shared" si="1"/>
        <v>0</v>
      </c>
      <c r="AU17" s="44"/>
      <c r="AV17" s="11"/>
      <c r="AW17" s="11"/>
      <c r="AX17" s="11"/>
      <c r="AY17" s="11"/>
      <c r="AZ17" s="11"/>
      <c r="BA17" s="11"/>
      <c r="BB17" s="11"/>
      <c r="BC17" s="27">
        <f t="shared" si="2"/>
        <v>0</v>
      </c>
      <c r="BD17" s="28"/>
      <c r="BE17" s="53"/>
      <c r="BF17" s="53"/>
      <c r="BG17" s="18">
        <f>+(U17/$U$25*250+(AD17+BD17)/$AD$25*100+AT17*2+AL17/AL$25*150+BC17+BE17+BF17)/10</f>
        <v>0</v>
      </c>
      <c r="BH17" s="18">
        <f>+BG17/$BG$25*100</f>
        <v>0</v>
      </c>
      <c r="BI17" s="45"/>
      <c r="BJ17" s="36"/>
      <c r="BK17" s="11"/>
      <c r="BL17" s="11"/>
    </row>
    <row r="18" spans="1:64" s="41" customFormat="1" ht="12.75" customHeight="1" x14ac:dyDescent="0.2">
      <c r="A18" s="11"/>
      <c r="B18" s="11"/>
      <c r="C18" s="36"/>
      <c r="D18" s="37"/>
      <c r="E18" s="36"/>
      <c r="F18" s="36"/>
      <c r="G18" s="36"/>
      <c r="H18" s="38"/>
      <c r="I18" s="36"/>
      <c r="J18" s="11"/>
      <c r="K18" s="18"/>
      <c r="L18" s="11"/>
      <c r="M18" s="11"/>
      <c r="N18" s="11"/>
      <c r="O18" s="11"/>
      <c r="P18" s="11"/>
      <c r="Q18" s="11"/>
      <c r="R18" s="42"/>
      <c r="S18" s="42"/>
      <c r="T18" s="11"/>
      <c r="U18" s="39">
        <f>SUM(E18:T18)</f>
        <v>0</v>
      </c>
      <c r="V18" s="49"/>
      <c r="W18" s="49"/>
      <c r="X18" s="49"/>
      <c r="Y18" s="49"/>
      <c r="Z18" s="49"/>
      <c r="AA18" s="49"/>
      <c r="AB18" s="49"/>
      <c r="AC18" s="49"/>
      <c r="AD18" s="49"/>
      <c r="AE18" s="51"/>
      <c r="AF18" s="49"/>
      <c r="AG18" s="49"/>
      <c r="AH18" s="49"/>
      <c r="AI18" s="49"/>
      <c r="AJ18" s="49"/>
      <c r="AK18" s="49"/>
      <c r="AL18" s="49"/>
      <c r="AM18" s="43"/>
      <c r="AN18" s="44"/>
      <c r="AO18" s="44"/>
      <c r="AP18" s="44"/>
      <c r="AQ18" s="44"/>
      <c r="AR18" s="44"/>
      <c r="AS18" s="44"/>
      <c r="AT18" s="40">
        <f t="shared" si="1"/>
        <v>0</v>
      </c>
      <c r="AU18" s="44"/>
      <c r="AV18" s="11"/>
      <c r="AW18" s="11"/>
      <c r="AX18" s="11"/>
      <c r="AY18" s="11"/>
      <c r="AZ18" s="11"/>
      <c r="BA18" s="11"/>
      <c r="BB18" s="11"/>
      <c r="BC18" s="27">
        <f t="shared" si="2"/>
        <v>0</v>
      </c>
      <c r="BD18" s="28"/>
      <c r="BE18" s="53"/>
      <c r="BF18" s="53"/>
      <c r="BG18" s="18">
        <f>+(U18/$U$25*250+(AD18+BD18)/$AD$25*100+AT18*2+AL18/AL$25*150+BC18+BE18+BF18)/10</f>
        <v>0</v>
      </c>
      <c r="BH18" s="18">
        <f>+BG18/$BG$25*100</f>
        <v>0</v>
      </c>
      <c r="BI18" s="45"/>
      <c r="BJ18" s="36"/>
      <c r="BK18" s="11"/>
      <c r="BL18" s="11"/>
    </row>
    <row r="19" spans="1:64" s="41" customFormat="1" ht="12.75" customHeight="1" x14ac:dyDescent="0.2">
      <c r="A19" s="11"/>
      <c r="B19" s="11"/>
      <c r="C19" s="36"/>
      <c r="D19" s="37"/>
      <c r="E19" s="36"/>
      <c r="F19" s="36"/>
      <c r="G19" s="36"/>
      <c r="H19" s="38"/>
      <c r="I19" s="36"/>
      <c r="J19" s="11"/>
      <c r="K19" s="18"/>
      <c r="L19" s="11"/>
      <c r="M19" s="11"/>
      <c r="N19" s="11"/>
      <c r="O19" s="11"/>
      <c r="P19" s="11"/>
      <c r="Q19" s="11"/>
      <c r="R19" s="42"/>
      <c r="S19" s="42"/>
      <c r="T19" s="11"/>
      <c r="U19" s="39">
        <f>SUM(E19:T19)</f>
        <v>0</v>
      </c>
      <c r="V19" s="49"/>
      <c r="W19" s="49"/>
      <c r="X19" s="49"/>
      <c r="Y19" s="49"/>
      <c r="Z19" s="49"/>
      <c r="AA19" s="49"/>
      <c r="AB19" s="49"/>
      <c r="AC19" s="49"/>
      <c r="AD19" s="49"/>
      <c r="AE19" s="51"/>
      <c r="AF19" s="49"/>
      <c r="AG19" s="49"/>
      <c r="AH19" s="49"/>
      <c r="AI19" s="49"/>
      <c r="AJ19" s="49"/>
      <c r="AK19" s="49"/>
      <c r="AL19" s="49"/>
      <c r="AM19" s="43"/>
      <c r="AN19" s="44"/>
      <c r="AO19" s="44"/>
      <c r="AP19" s="44"/>
      <c r="AQ19" s="44"/>
      <c r="AR19" s="44"/>
      <c r="AS19" s="44"/>
      <c r="AT19" s="40">
        <f t="shared" si="1"/>
        <v>0</v>
      </c>
      <c r="AU19" s="44"/>
      <c r="AV19" s="11"/>
      <c r="AW19" s="11"/>
      <c r="AX19" s="11"/>
      <c r="AY19" s="11"/>
      <c r="AZ19" s="11"/>
      <c r="BA19" s="11"/>
      <c r="BB19" s="11"/>
      <c r="BC19" s="27">
        <f t="shared" si="2"/>
        <v>0</v>
      </c>
      <c r="BD19" s="28"/>
      <c r="BE19" s="53"/>
      <c r="BF19" s="53"/>
      <c r="BG19" s="18">
        <f>+(U19/$U$25*250+(AD19+BD19)/$AD$25*100+AT19*2+AL19/AL$25*150+BC19+BE19+BF19)/10</f>
        <v>0</v>
      </c>
      <c r="BH19" s="18">
        <f>+BG19/$BG$25*100</f>
        <v>0</v>
      </c>
      <c r="BI19" s="45"/>
      <c r="BJ19" s="36"/>
      <c r="BK19" s="11"/>
      <c r="BL19" s="11"/>
    </row>
    <row r="20" spans="1:64" s="41" customFormat="1" ht="12.75" customHeight="1" x14ac:dyDescent="0.2">
      <c r="A20" s="11"/>
      <c r="B20" s="11"/>
      <c r="C20" s="36"/>
      <c r="D20" s="37"/>
      <c r="E20" s="36"/>
      <c r="F20" s="36"/>
      <c r="G20" s="36"/>
      <c r="H20" s="38"/>
      <c r="I20" s="36"/>
      <c r="J20" s="11"/>
      <c r="K20" s="18"/>
      <c r="L20" s="11"/>
      <c r="M20" s="11"/>
      <c r="N20" s="11"/>
      <c r="O20" s="11"/>
      <c r="P20" s="11"/>
      <c r="Q20" s="11"/>
      <c r="R20" s="42"/>
      <c r="S20" s="42"/>
      <c r="T20" s="11"/>
      <c r="U20" s="39">
        <f>SUM(E20:T20)</f>
        <v>0</v>
      </c>
      <c r="V20" s="49"/>
      <c r="W20" s="49"/>
      <c r="X20" s="49"/>
      <c r="Y20" s="49"/>
      <c r="Z20" s="49"/>
      <c r="AA20" s="49"/>
      <c r="AB20" s="49"/>
      <c r="AC20" s="49"/>
      <c r="AD20" s="49"/>
      <c r="AE20" s="51"/>
      <c r="AF20" s="49"/>
      <c r="AG20" s="49"/>
      <c r="AH20" s="49"/>
      <c r="AI20" s="49"/>
      <c r="AJ20" s="49"/>
      <c r="AK20" s="49"/>
      <c r="AL20" s="49"/>
      <c r="AM20" s="43"/>
      <c r="AN20" s="44"/>
      <c r="AO20" s="44"/>
      <c r="AP20" s="44"/>
      <c r="AQ20" s="44"/>
      <c r="AR20" s="44"/>
      <c r="AS20" s="44"/>
      <c r="AT20" s="40">
        <f t="shared" si="1"/>
        <v>0</v>
      </c>
      <c r="AU20" s="44"/>
      <c r="AV20" s="11"/>
      <c r="AW20" s="11"/>
      <c r="AX20" s="11"/>
      <c r="AY20" s="11"/>
      <c r="AZ20" s="11"/>
      <c r="BA20" s="11"/>
      <c r="BB20" s="11"/>
      <c r="BC20" s="27">
        <f t="shared" si="2"/>
        <v>0</v>
      </c>
      <c r="BD20" s="28"/>
      <c r="BE20" s="53"/>
      <c r="BF20" s="53"/>
      <c r="BG20" s="18">
        <f>+(U20/$U$25*250+(AD20+BD20)/$AD$25*100+AT20*2+AL20/AL$25*150+BC20+BE20+BF20)/10</f>
        <v>0</v>
      </c>
      <c r="BH20" s="18">
        <f>+BG20/$BG$25*100</f>
        <v>0</v>
      </c>
      <c r="BI20" s="45"/>
      <c r="BJ20" s="36"/>
      <c r="BK20" s="11"/>
      <c r="BL20" s="11"/>
    </row>
    <row r="21" spans="1:64" s="41" customFormat="1" ht="12.75" customHeight="1" x14ac:dyDescent="0.2">
      <c r="A21" s="11"/>
      <c r="B21" s="11"/>
      <c r="C21" s="36"/>
      <c r="D21" s="37"/>
      <c r="E21" s="36"/>
      <c r="F21" s="36"/>
      <c r="G21" s="36"/>
      <c r="H21" s="38"/>
      <c r="I21" s="36"/>
      <c r="J21" s="11"/>
      <c r="K21" s="18"/>
      <c r="L21" s="11"/>
      <c r="M21" s="11"/>
      <c r="N21" s="11"/>
      <c r="O21" s="11"/>
      <c r="P21" s="11"/>
      <c r="Q21" s="11"/>
      <c r="R21" s="42"/>
      <c r="S21" s="42"/>
      <c r="T21" s="11"/>
      <c r="U21" s="39">
        <f>SUM(E21:T21)</f>
        <v>0</v>
      </c>
      <c r="V21" s="49"/>
      <c r="W21" s="49"/>
      <c r="X21" s="49"/>
      <c r="Y21" s="49"/>
      <c r="Z21" s="49"/>
      <c r="AA21" s="49"/>
      <c r="AB21" s="49"/>
      <c r="AC21" s="49"/>
      <c r="AD21" s="49"/>
      <c r="AE21" s="51"/>
      <c r="AF21" s="49"/>
      <c r="AG21" s="49"/>
      <c r="AH21" s="49"/>
      <c r="AI21" s="49"/>
      <c r="AJ21" s="49"/>
      <c r="AK21" s="49"/>
      <c r="AL21" s="49"/>
      <c r="AM21" s="43"/>
      <c r="AN21" s="44"/>
      <c r="AO21" s="44"/>
      <c r="AP21" s="44"/>
      <c r="AQ21" s="44"/>
      <c r="AR21" s="44"/>
      <c r="AS21" s="44"/>
      <c r="AT21" s="40">
        <f t="shared" si="1"/>
        <v>0</v>
      </c>
      <c r="AU21" s="44"/>
      <c r="AV21" s="11"/>
      <c r="AW21" s="11"/>
      <c r="AX21" s="11"/>
      <c r="AY21" s="11"/>
      <c r="AZ21" s="11"/>
      <c r="BA21" s="11"/>
      <c r="BB21" s="11"/>
      <c r="BC21" s="27">
        <f t="shared" si="2"/>
        <v>0</v>
      </c>
      <c r="BD21" s="28"/>
      <c r="BE21" s="53"/>
      <c r="BF21" s="53"/>
      <c r="BG21" s="18">
        <f>+(U21/$U$25*250+(AD21+BD21)/$AD$25*100+AT21*2+AL21/AL$25*150+BC21+BE21+BF21)/10</f>
        <v>0</v>
      </c>
      <c r="BH21" s="18">
        <f>+BG21/$BG$25*100</f>
        <v>0</v>
      </c>
      <c r="BI21" s="45"/>
      <c r="BJ21" s="36"/>
      <c r="BK21" s="11"/>
      <c r="BL21" s="11"/>
    </row>
    <row r="22" spans="1:64" s="41" customFormat="1" ht="12.75" customHeight="1" x14ac:dyDescent="0.2">
      <c r="A22" s="11"/>
      <c r="B22" s="11"/>
      <c r="C22" s="36"/>
      <c r="D22" s="37"/>
      <c r="E22" s="36"/>
      <c r="F22" s="36"/>
      <c r="G22" s="36"/>
      <c r="H22" s="38"/>
      <c r="I22" s="36"/>
      <c r="J22" s="11"/>
      <c r="K22" s="18"/>
      <c r="L22" s="11"/>
      <c r="M22" s="11"/>
      <c r="N22" s="11"/>
      <c r="O22" s="11"/>
      <c r="P22" s="11"/>
      <c r="Q22" s="11"/>
      <c r="R22" s="42"/>
      <c r="S22" s="42"/>
      <c r="T22" s="11"/>
      <c r="U22" s="39">
        <f>SUM(E22:T22)</f>
        <v>0</v>
      </c>
      <c r="V22" s="49"/>
      <c r="W22" s="49"/>
      <c r="X22" s="49"/>
      <c r="Y22" s="49"/>
      <c r="Z22" s="49"/>
      <c r="AA22" s="49"/>
      <c r="AB22" s="49"/>
      <c r="AC22" s="49"/>
      <c r="AD22" s="49"/>
      <c r="AE22" s="51"/>
      <c r="AF22" s="49"/>
      <c r="AG22" s="49"/>
      <c r="AH22" s="49"/>
      <c r="AI22" s="49"/>
      <c r="AJ22" s="49"/>
      <c r="AK22" s="49"/>
      <c r="AL22" s="49"/>
      <c r="AM22" s="43"/>
      <c r="AN22" s="44"/>
      <c r="AO22" s="44"/>
      <c r="AP22" s="44"/>
      <c r="AQ22" s="44"/>
      <c r="AR22" s="44"/>
      <c r="AS22" s="44"/>
      <c r="AT22" s="40">
        <f t="shared" si="1"/>
        <v>0</v>
      </c>
      <c r="AU22" s="44"/>
      <c r="AV22" s="11"/>
      <c r="AW22" s="11"/>
      <c r="AX22" s="11"/>
      <c r="AY22" s="11"/>
      <c r="AZ22" s="11"/>
      <c r="BA22" s="11"/>
      <c r="BB22" s="11"/>
      <c r="BC22" s="27">
        <f t="shared" si="2"/>
        <v>0</v>
      </c>
      <c r="BD22" s="28"/>
      <c r="BE22" s="53"/>
      <c r="BF22" s="53"/>
      <c r="BG22" s="18">
        <f>+(U22/$U$25*250+(AD22+BD22)/$AD$25*100+AT22*2+AL22/AL$25*150+BC22+BE22+BF22)/10</f>
        <v>0</v>
      </c>
      <c r="BH22" s="18">
        <f>+BG22/$BG$25*100</f>
        <v>0</v>
      </c>
      <c r="BI22" s="45"/>
      <c r="BJ22" s="36"/>
      <c r="BK22" s="11"/>
      <c r="BL22" s="11"/>
    </row>
    <row r="23" spans="1:64" s="41" customFormat="1" ht="12.75" customHeight="1" x14ac:dyDescent="0.2">
      <c r="B23" s="47"/>
      <c r="C23" s="36"/>
      <c r="D23" s="36"/>
      <c r="E23" s="37"/>
      <c r="F23" s="11"/>
      <c r="G23" s="11"/>
      <c r="H23" s="48"/>
      <c r="I23" s="11"/>
      <c r="J23" s="11"/>
      <c r="K23" s="11"/>
      <c r="L23" s="11"/>
      <c r="M23" s="11"/>
      <c r="N23" s="11"/>
      <c r="O23" s="11"/>
      <c r="P23" s="11"/>
      <c r="Q23" s="11"/>
      <c r="R23" s="42"/>
      <c r="S23" s="42"/>
      <c r="T23" s="11"/>
      <c r="U23" s="39">
        <f>SUM(E23:T23)</f>
        <v>0</v>
      </c>
      <c r="V23" s="49"/>
      <c r="W23" s="49"/>
      <c r="X23" s="49"/>
      <c r="Y23" s="49"/>
      <c r="Z23" s="49"/>
      <c r="AA23" s="49"/>
      <c r="AB23" s="49"/>
      <c r="AC23" s="49"/>
      <c r="AD23" s="49"/>
      <c r="AE23" s="51"/>
      <c r="AF23" s="49"/>
      <c r="AG23" s="49"/>
      <c r="AH23" s="49"/>
      <c r="AI23" s="49"/>
      <c r="AJ23" s="49"/>
      <c r="AK23" s="49"/>
      <c r="AL23" s="49"/>
      <c r="AM23" s="43"/>
      <c r="AN23" s="44"/>
      <c r="AO23" s="44"/>
      <c r="AP23" s="44"/>
      <c r="AQ23" s="44"/>
      <c r="AR23" s="44"/>
      <c r="AS23" s="44"/>
      <c r="AT23" s="44"/>
      <c r="AU23" s="11"/>
      <c r="AV23" s="11"/>
      <c r="AW23" s="11"/>
      <c r="AX23" s="11"/>
      <c r="AY23" s="11"/>
      <c r="AZ23" s="11"/>
      <c r="BA23" s="11"/>
      <c r="BB23" s="11"/>
      <c r="BC23" s="11"/>
      <c r="BD23" s="18"/>
      <c r="BE23" s="18"/>
      <c r="BF23" s="18"/>
      <c r="BG23" s="18">
        <f>+(U23/$U$25*250+(AD23+BD23)/$AD$25*100+AT23*2+AL23/AL$25*150+BC23+BE23+BF23)/10</f>
        <v>0</v>
      </c>
      <c r="BH23" s="18">
        <f>+BG23/$BG$25*100</f>
        <v>0</v>
      </c>
      <c r="BI23" s="11"/>
      <c r="BJ23" s="11"/>
      <c r="BK23" s="11"/>
      <c r="BL23" s="11"/>
    </row>
    <row r="24" spans="1:64" s="41" customFormat="1" ht="12.75" customHeight="1" x14ac:dyDescent="0.2">
      <c r="B24" s="36"/>
      <c r="C24" s="36"/>
      <c r="D24" s="36"/>
      <c r="E24" s="37"/>
      <c r="F24" s="11"/>
      <c r="G24" s="11"/>
      <c r="H24" s="48"/>
      <c r="I24" s="11"/>
      <c r="J24" s="11"/>
      <c r="K24" s="11"/>
      <c r="L24" s="11"/>
      <c r="M24" s="11"/>
      <c r="N24" s="11"/>
      <c r="O24" s="11"/>
      <c r="P24" s="11"/>
      <c r="Q24" s="11"/>
      <c r="R24" s="42"/>
      <c r="S24" s="42"/>
      <c r="T24" s="11"/>
      <c r="U24" s="39">
        <f>SUM(E24:T24)</f>
        <v>0</v>
      </c>
      <c r="V24" s="49"/>
      <c r="W24" s="49"/>
      <c r="X24" s="49"/>
      <c r="Y24" s="49"/>
      <c r="Z24" s="49"/>
      <c r="AA24" s="49"/>
      <c r="AB24" s="49"/>
      <c r="AC24" s="49"/>
      <c r="AD24" s="49"/>
      <c r="AE24" s="51"/>
      <c r="AF24" s="49"/>
      <c r="AG24" s="49"/>
      <c r="AH24" s="49"/>
      <c r="AI24" s="49"/>
      <c r="AJ24" s="49"/>
      <c r="AK24" s="49"/>
      <c r="AL24" s="49"/>
      <c r="AM24" s="43"/>
      <c r="AN24" s="44"/>
      <c r="AO24" s="44"/>
      <c r="AP24" s="44"/>
      <c r="AQ24" s="44"/>
      <c r="AR24" s="44"/>
      <c r="AS24" s="44"/>
      <c r="AT24" s="44"/>
      <c r="AU24" s="11"/>
      <c r="AV24" s="11"/>
      <c r="AW24" s="11"/>
      <c r="AX24" s="11"/>
      <c r="AY24" s="11"/>
      <c r="AZ24" s="11"/>
      <c r="BA24" s="11"/>
      <c r="BB24" s="11"/>
      <c r="BC24" s="11"/>
      <c r="BD24" s="18"/>
      <c r="BE24" s="18"/>
      <c r="BF24" s="18"/>
      <c r="BG24" s="18">
        <f>+(U24/$U$25*250+(AD24+BD24)/$AD$25*100+AT24*2+AL24/AL$25*150+BC24+BE24+BF24)/10</f>
        <v>0</v>
      </c>
      <c r="BH24" s="18">
        <f>+BG24/$BG$25*100</f>
        <v>0</v>
      </c>
      <c r="BI24" s="11"/>
      <c r="BJ24" s="11"/>
      <c r="BK24" s="11"/>
      <c r="BL24" s="11"/>
    </row>
    <row r="25" spans="1:64" x14ac:dyDescent="0.2">
      <c r="E25" s="2">
        <v>30</v>
      </c>
      <c r="F25">
        <v>20</v>
      </c>
      <c r="G25">
        <v>40</v>
      </c>
      <c r="H25">
        <v>30</v>
      </c>
      <c r="I25">
        <v>10</v>
      </c>
      <c r="J25">
        <v>10</v>
      </c>
      <c r="K25">
        <v>20</v>
      </c>
      <c r="L25" s="4">
        <v>20</v>
      </c>
      <c r="M25" s="4">
        <v>30</v>
      </c>
      <c r="N25" s="4">
        <v>20</v>
      </c>
      <c r="O25" s="4">
        <v>40</v>
      </c>
      <c r="P25" s="3">
        <v>20</v>
      </c>
      <c r="Q25" s="4"/>
      <c r="R25" s="4"/>
      <c r="S25" s="4"/>
      <c r="T25" s="11"/>
      <c r="U25" s="7">
        <f>SUM(E25:T25)</f>
        <v>290</v>
      </c>
      <c r="V25" s="4">
        <v>10</v>
      </c>
      <c r="W25" s="4">
        <v>10</v>
      </c>
      <c r="X25" s="25">
        <v>10</v>
      </c>
      <c r="Y25" s="4">
        <v>10</v>
      </c>
      <c r="Z25" s="4">
        <v>10</v>
      </c>
      <c r="AA25" s="4">
        <v>10</v>
      </c>
      <c r="AB25" s="25"/>
      <c r="AC25" s="25">
        <f>+MIN(V25:AA25)</f>
        <v>10</v>
      </c>
      <c r="AD25" s="25">
        <f>+SUM(V25:AB25)-AC25</f>
        <v>50</v>
      </c>
      <c r="AE25" s="25">
        <v>10</v>
      </c>
      <c r="AF25" s="25">
        <v>10</v>
      </c>
      <c r="AG25" s="25">
        <v>10</v>
      </c>
      <c r="AH25" s="4">
        <v>10</v>
      </c>
      <c r="AI25" s="4">
        <v>10</v>
      </c>
      <c r="AJ25" s="4">
        <v>10</v>
      </c>
      <c r="AK25" s="25"/>
      <c r="AL25" s="25">
        <f>+SUM(AE25:AK25)</f>
        <v>60</v>
      </c>
      <c r="AM25" s="9">
        <v>10</v>
      </c>
      <c r="AN25" s="4">
        <v>10</v>
      </c>
      <c r="AO25" s="4">
        <v>10</v>
      </c>
      <c r="AP25" s="4">
        <v>10</v>
      </c>
      <c r="AQ25" s="4"/>
      <c r="AR25" s="4"/>
      <c r="AS25" s="4">
        <v>60</v>
      </c>
      <c r="AT25" s="4">
        <f>+SUM(AM25:AS25)</f>
        <v>100</v>
      </c>
      <c r="AU25">
        <v>10</v>
      </c>
      <c r="AV25">
        <v>10</v>
      </c>
      <c r="AW25">
        <v>10</v>
      </c>
      <c r="AX25">
        <v>10</v>
      </c>
      <c r="AY25">
        <v>10</v>
      </c>
      <c r="AZ25">
        <v>10</v>
      </c>
      <c r="BA25">
        <v>10</v>
      </c>
      <c r="BC25">
        <f>+SUM(AU25:BB25)</f>
        <v>70</v>
      </c>
      <c r="BE25" s="53">
        <v>80</v>
      </c>
      <c r="BG25" s="18">
        <f>+(U25/$U$25*250+(AD25+BD25)/$AD$25*100+AT25*2+AL25/AL$25*150+BC25+BE25+BF25)/10</f>
        <v>85</v>
      </c>
    </row>
    <row r="28" spans="1:64" x14ac:dyDescent="0.2">
      <c r="A28" s="19"/>
      <c r="B28" s="19"/>
      <c r="C28" s="19"/>
      <c r="D28" s="19"/>
      <c r="E28" s="19"/>
      <c r="F28" s="19"/>
      <c r="G28" s="20"/>
      <c r="H28" s="19"/>
    </row>
    <row r="29" spans="1:64" x14ac:dyDescent="0.2">
      <c r="A29" s="19"/>
      <c r="B29" s="19"/>
      <c r="C29" s="19"/>
      <c r="D29" s="19"/>
      <c r="E29" s="19"/>
      <c r="F29" s="19"/>
      <c r="G29" s="20"/>
      <c r="H29" s="19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</row>
    <row r="30" spans="1:64" x14ac:dyDescent="0.2">
      <c r="A30" s="19"/>
      <c r="B30" s="19"/>
      <c r="C30" s="19"/>
      <c r="D30" s="19"/>
      <c r="E30" s="19"/>
      <c r="F30" s="19"/>
      <c r="G30" s="20"/>
      <c r="H30" s="19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</row>
    <row r="31" spans="1:64" x14ac:dyDescent="0.2">
      <c r="A31" s="19"/>
      <c r="B31" s="19"/>
      <c r="C31" s="19"/>
      <c r="D31" s="19"/>
      <c r="E31" s="19"/>
      <c r="F31" s="19"/>
      <c r="G31" s="20"/>
      <c r="H31" s="19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</row>
    <row r="32" spans="1:64" x14ac:dyDescent="0.2">
      <c r="A32" s="19"/>
      <c r="B32" s="19"/>
      <c r="C32" s="19"/>
      <c r="D32" s="19"/>
      <c r="E32" s="19"/>
      <c r="F32" s="19"/>
      <c r="G32" s="20"/>
      <c r="H32" s="19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</row>
    <row r="33" spans="1:53" x14ac:dyDescent="0.2">
      <c r="A33" s="19"/>
      <c r="B33" s="19"/>
      <c r="C33" s="19"/>
      <c r="D33" s="19"/>
      <c r="E33" s="19"/>
      <c r="F33" s="19"/>
      <c r="G33" s="20"/>
      <c r="H33" s="19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</row>
    <row r="34" spans="1:53" x14ac:dyDescent="0.2">
      <c r="A34" s="19"/>
      <c r="B34" s="19"/>
      <c r="C34" s="19"/>
      <c r="D34" s="19"/>
      <c r="E34" s="19"/>
      <c r="F34" s="19"/>
      <c r="G34" s="20"/>
      <c r="H34" s="19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</row>
    <row r="35" spans="1:53" x14ac:dyDescent="0.2">
      <c r="A35" s="19"/>
      <c r="B35" s="19"/>
      <c r="C35" s="19"/>
      <c r="D35" s="19"/>
      <c r="E35" s="19"/>
      <c r="F35" s="19"/>
      <c r="G35" s="20"/>
      <c r="H35" s="19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</row>
    <row r="36" spans="1:53" x14ac:dyDescent="0.2">
      <c r="A36" s="19"/>
      <c r="B36" s="19"/>
      <c r="C36" s="19"/>
      <c r="D36" s="19"/>
      <c r="E36" s="19"/>
      <c r="F36" s="19"/>
      <c r="G36" s="20"/>
      <c r="H36" s="19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</row>
    <row r="37" spans="1:53" x14ac:dyDescent="0.2">
      <c r="A37" s="19"/>
      <c r="B37" s="19"/>
      <c r="C37" s="19"/>
      <c r="D37" s="19"/>
      <c r="E37" s="19"/>
      <c r="F37" s="19"/>
      <c r="G37" s="20"/>
      <c r="H37" s="19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3" x14ac:dyDescent="0.2">
      <c r="A38" s="19"/>
      <c r="B38" s="19"/>
      <c r="C38" s="19"/>
      <c r="D38" s="19"/>
      <c r="E38" s="19"/>
      <c r="F38" s="19"/>
      <c r="G38" s="20"/>
      <c r="H38" s="19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</row>
    <row r="39" spans="1:53" x14ac:dyDescent="0.2">
      <c r="A39" s="19"/>
      <c r="B39" s="19"/>
      <c r="C39" s="19"/>
      <c r="D39" s="19"/>
      <c r="E39" s="19"/>
      <c r="F39" s="19"/>
      <c r="G39" s="20"/>
      <c r="H39" s="19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</row>
    <row r="40" spans="1:53" x14ac:dyDescent="0.2">
      <c r="A40" s="19"/>
      <c r="B40" s="19"/>
      <c r="C40" s="19"/>
      <c r="D40" s="19"/>
      <c r="E40" s="19"/>
      <c r="F40" s="19"/>
      <c r="G40" s="20"/>
      <c r="H40" s="19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</row>
    <row r="41" spans="1:53" x14ac:dyDescent="0.2">
      <c r="A41" s="19"/>
      <c r="B41" s="19"/>
      <c r="C41" s="19"/>
      <c r="D41" s="19"/>
      <c r="E41" s="19"/>
      <c r="F41" s="19"/>
      <c r="G41" s="20"/>
      <c r="H41" s="19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1:53" x14ac:dyDescent="0.2">
      <c r="A42" s="19"/>
      <c r="B42" s="19"/>
      <c r="C42" s="19"/>
      <c r="D42" s="19"/>
      <c r="E42" s="19"/>
      <c r="F42" s="19"/>
      <c r="G42" s="20"/>
      <c r="H42" s="19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1:53" x14ac:dyDescent="0.2">
      <c r="A43" s="19"/>
      <c r="B43" s="19"/>
      <c r="C43" s="19"/>
      <c r="D43" s="19"/>
      <c r="E43" s="19"/>
      <c r="F43" s="19"/>
      <c r="G43" s="20"/>
      <c r="H43" s="19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1:53" x14ac:dyDescent="0.2">
      <c r="A44" s="19"/>
      <c r="B44" s="19"/>
      <c r="C44" s="19"/>
      <c r="D44" s="19"/>
      <c r="E44" s="19"/>
      <c r="F44" s="19"/>
      <c r="G44" s="20"/>
      <c r="H44" s="19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</row>
    <row r="45" spans="1:53" x14ac:dyDescent="0.2">
      <c r="A45" s="19"/>
      <c r="B45" s="19"/>
      <c r="C45" s="19"/>
      <c r="D45" s="19"/>
      <c r="E45" s="19"/>
      <c r="F45" s="19"/>
      <c r="G45" s="20"/>
      <c r="H45" s="19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</row>
    <row r="46" spans="1:53" x14ac:dyDescent="0.2"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53" x14ac:dyDescent="0.2"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</row>
    <row r="48" spans="1:53" x14ac:dyDescent="0.2"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</row>
    <row r="49" spans="19:53" x14ac:dyDescent="0.2"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</row>
    <row r="50" spans="19:53" x14ac:dyDescent="0.2"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</row>
    <row r="51" spans="19:53" x14ac:dyDescent="0.2"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</row>
    <row r="52" spans="19:53" x14ac:dyDescent="0.2"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</row>
    <row r="53" spans="19:53" x14ac:dyDescent="0.2"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9:53" x14ac:dyDescent="0.2"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19:53" x14ac:dyDescent="0.2"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9:53" x14ac:dyDescent="0.2"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</row>
    <row r="57" spans="19:53" x14ac:dyDescent="0.2"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</row>
    <row r="58" spans="19:53" x14ac:dyDescent="0.2"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</row>
    <row r="59" spans="19:53" x14ac:dyDescent="0.2"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</row>
    <row r="60" spans="19:53" x14ac:dyDescent="0.2"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</row>
    <row r="61" spans="19:53" x14ac:dyDescent="0.2"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</row>
    <row r="62" spans="19:53" x14ac:dyDescent="0.2"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</row>
    <row r="63" spans="19:53" x14ac:dyDescent="0.2"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</row>
    <row r="64" spans="19:53" x14ac:dyDescent="0.2"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</row>
    <row r="65" spans="19:49" x14ac:dyDescent="0.2"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</row>
    <row r="66" spans="19:49" x14ac:dyDescent="0.2"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</row>
  </sheetData>
  <sortState ref="B4:BH16">
    <sortCondition descending="1" ref="BG4:BG16"/>
  </sortState>
  <phoneticPr fontId="0" type="noConversion"/>
  <pageMargins left="0.75" right="0.75" top="1" bottom="1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7"/>
  <sheetViews>
    <sheetView workbookViewId="0">
      <selection activeCell="AF4" sqref="AF4:AF16"/>
    </sheetView>
  </sheetViews>
  <sheetFormatPr defaultRowHeight="12.75" x14ac:dyDescent="0.2"/>
  <cols>
    <col min="1" max="1" width="22.28515625" customWidth="1"/>
    <col min="2" max="2" width="5.140625" customWidth="1"/>
    <col min="3" max="3" width="4.5703125" customWidth="1"/>
    <col min="4" max="4" width="4.28515625" customWidth="1"/>
    <col min="5" max="5" width="3.85546875" customWidth="1"/>
    <col min="6" max="11" width="4.7109375" customWidth="1"/>
    <col min="12" max="12" width="4.28515625" customWidth="1"/>
    <col min="13" max="32" width="5.7109375" customWidth="1"/>
    <col min="33" max="33" width="22.28515625" customWidth="1"/>
    <col min="34" max="40" width="5.7109375" customWidth="1"/>
  </cols>
  <sheetData>
    <row r="2" spans="1:33" x14ac:dyDescent="0.2">
      <c r="O2" s="54" t="s">
        <v>43</v>
      </c>
      <c r="AF2" s="54" t="s">
        <v>44</v>
      </c>
    </row>
    <row r="3" spans="1:33" s="32" customFormat="1" x14ac:dyDescent="0.2">
      <c r="A3" s="34" t="s">
        <v>23</v>
      </c>
      <c r="B3" s="33">
        <v>43340</v>
      </c>
      <c r="C3" s="33">
        <v>43342</v>
      </c>
      <c r="D3" s="33">
        <f>+B3+7</f>
        <v>43347</v>
      </c>
      <c r="E3" s="33">
        <f t="shared" ref="E3:W3" si="0">+C3+7</f>
        <v>43349</v>
      </c>
      <c r="F3" s="33">
        <f t="shared" si="0"/>
        <v>43354</v>
      </c>
      <c r="G3" s="33">
        <f t="shared" si="0"/>
        <v>43356</v>
      </c>
      <c r="H3" s="33">
        <f t="shared" si="0"/>
        <v>43361</v>
      </c>
      <c r="I3" s="33">
        <f t="shared" si="0"/>
        <v>43363</v>
      </c>
      <c r="J3" s="33">
        <f t="shared" si="0"/>
        <v>43368</v>
      </c>
      <c r="K3" s="33">
        <f t="shared" si="0"/>
        <v>43370</v>
      </c>
      <c r="L3" s="33">
        <f t="shared" si="0"/>
        <v>43375</v>
      </c>
      <c r="M3" s="33">
        <f t="shared" si="0"/>
        <v>43377</v>
      </c>
      <c r="N3" s="33">
        <f t="shared" si="0"/>
        <v>43382</v>
      </c>
      <c r="O3" s="33">
        <f t="shared" si="0"/>
        <v>43384</v>
      </c>
      <c r="P3" s="33">
        <f t="shared" si="0"/>
        <v>43389</v>
      </c>
      <c r="Q3" s="33">
        <f t="shared" si="0"/>
        <v>43391</v>
      </c>
      <c r="R3" s="33">
        <f t="shared" si="0"/>
        <v>43396</v>
      </c>
      <c r="S3" s="33">
        <f t="shared" si="0"/>
        <v>43398</v>
      </c>
      <c r="T3" s="33">
        <f t="shared" si="0"/>
        <v>43403</v>
      </c>
      <c r="U3" s="33">
        <f t="shared" si="0"/>
        <v>43405</v>
      </c>
      <c r="V3" s="33">
        <f t="shared" si="0"/>
        <v>43410</v>
      </c>
      <c r="W3" s="33">
        <f t="shared" si="0"/>
        <v>43412</v>
      </c>
      <c r="X3" s="33">
        <f t="shared" ref="X3" si="1">+V3+7</f>
        <v>43417</v>
      </c>
      <c r="Y3" s="33">
        <f t="shared" ref="Y3" si="2">+W3+7</f>
        <v>43419</v>
      </c>
      <c r="Z3" s="33">
        <f t="shared" ref="Z3" si="3">+X3+7</f>
        <v>43424</v>
      </c>
      <c r="AA3" s="33">
        <f t="shared" ref="AA3" si="4">+Y3+7</f>
        <v>43426</v>
      </c>
      <c r="AB3" s="33">
        <f t="shared" ref="AB3" si="5">+Z3+7</f>
        <v>43431</v>
      </c>
      <c r="AC3" s="33">
        <f t="shared" ref="AC3" si="6">+AA3+7</f>
        <v>43433</v>
      </c>
      <c r="AD3" s="33">
        <f t="shared" ref="AD3" si="7">+AB3+7</f>
        <v>43438</v>
      </c>
      <c r="AE3" s="33">
        <f t="shared" ref="AE3" si="8">+AC3+7</f>
        <v>43440</v>
      </c>
      <c r="AF3" s="33"/>
      <c r="AG3" s="33"/>
    </row>
    <row r="4" spans="1:33" x14ac:dyDescent="0.2">
      <c r="A4" s="1" t="s">
        <v>11</v>
      </c>
      <c r="B4" s="1"/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/>
      <c r="AF4" s="1">
        <f>+SUM(C4:AE4)/$AF$17*80</f>
        <v>80</v>
      </c>
      <c r="AG4" s="1" t="s">
        <v>11</v>
      </c>
    </row>
    <row r="5" spans="1:33" x14ac:dyDescent="0.2">
      <c r="A5" s="1" t="s">
        <v>12</v>
      </c>
      <c r="B5" s="1"/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/>
      <c r="AF5" s="1">
        <f t="shared" ref="AF5:AF16" si="9">+SUM(C5:AE5)/$AF$17*80</f>
        <v>74.285714285714292</v>
      </c>
      <c r="AG5" s="1" t="s">
        <v>12</v>
      </c>
    </row>
    <row r="6" spans="1:33" x14ac:dyDescent="0.2">
      <c r="A6" s="1" t="s">
        <v>13</v>
      </c>
      <c r="B6" s="1"/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0</v>
      </c>
      <c r="AC6" s="1">
        <v>1</v>
      </c>
      <c r="AD6" s="1">
        <v>1</v>
      </c>
      <c r="AE6" s="1"/>
      <c r="AF6" s="1">
        <f t="shared" si="9"/>
        <v>77.142857142857139</v>
      </c>
      <c r="AG6" s="1" t="s">
        <v>13</v>
      </c>
    </row>
    <row r="7" spans="1:33" x14ac:dyDescent="0.2">
      <c r="A7" s="1" t="s">
        <v>14</v>
      </c>
      <c r="B7" s="1"/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/>
      <c r="AF7" s="1">
        <f t="shared" si="9"/>
        <v>80</v>
      </c>
      <c r="AG7" s="1" t="s">
        <v>14</v>
      </c>
    </row>
    <row r="8" spans="1:33" x14ac:dyDescent="0.2">
      <c r="A8" s="35" t="s">
        <v>24</v>
      </c>
      <c r="B8" s="1"/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/>
      <c r="AF8" s="1">
        <f t="shared" si="9"/>
        <v>80</v>
      </c>
      <c r="AG8" s="35" t="s">
        <v>24</v>
      </c>
    </row>
    <row r="9" spans="1:33" x14ac:dyDescent="0.2">
      <c r="A9" s="1" t="s">
        <v>15</v>
      </c>
      <c r="B9" s="1"/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0</v>
      </c>
      <c r="AE9" s="1"/>
      <c r="AF9" s="1">
        <f t="shared" si="9"/>
        <v>74.285714285714292</v>
      </c>
      <c r="AG9" s="1" t="s">
        <v>15</v>
      </c>
    </row>
    <row r="10" spans="1:33" x14ac:dyDescent="0.2">
      <c r="A10" s="1" t="s">
        <v>16</v>
      </c>
      <c r="B10" s="1"/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/>
      <c r="AF10" s="1">
        <f t="shared" si="9"/>
        <v>80</v>
      </c>
      <c r="AG10" s="1" t="s">
        <v>16</v>
      </c>
    </row>
    <row r="11" spans="1:33" x14ac:dyDescent="0.2">
      <c r="A11" s="1" t="s">
        <v>17</v>
      </c>
      <c r="B11" s="1"/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1"/>
      <c r="AF11" s="1">
        <f t="shared" si="9"/>
        <v>80</v>
      </c>
      <c r="AG11" s="1" t="s">
        <v>17</v>
      </c>
    </row>
    <row r="12" spans="1:33" x14ac:dyDescent="0.2">
      <c r="A12" s="1" t="s">
        <v>18</v>
      </c>
      <c r="B12" s="1"/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0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/>
      <c r="AF12" s="1">
        <f t="shared" si="9"/>
        <v>77.142857142857139</v>
      </c>
      <c r="AG12" s="1" t="s">
        <v>18</v>
      </c>
    </row>
    <row r="13" spans="1:33" x14ac:dyDescent="0.2">
      <c r="A13" s="1" t="s">
        <v>19</v>
      </c>
      <c r="B13" s="1"/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/>
      <c r="AF13" s="1">
        <f t="shared" si="9"/>
        <v>80</v>
      </c>
      <c r="AG13" s="1" t="s">
        <v>19</v>
      </c>
    </row>
    <row r="14" spans="1:33" x14ac:dyDescent="0.2">
      <c r="A14" s="1" t="s">
        <v>20</v>
      </c>
      <c r="B14" s="1"/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/>
      <c r="AF14" s="1">
        <f t="shared" si="9"/>
        <v>80</v>
      </c>
      <c r="AG14" s="1" t="s">
        <v>20</v>
      </c>
    </row>
    <row r="15" spans="1:33" x14ac:dyDescent="0.2">
      <c r="A15" s="1" t="s">
        <v>21</v>
      </c>
      <c r="B15" s="1"/>
      <c r="C15" s="1">
        <v>1</v>
      </c>
      <c r="D15" s="1">
        <v>1</v>
      </c>
      <c r="E15" s="1">
        <v>1</v>
      </c>
      <c r="F15" s="1">
        <v>1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/>
      <c r="AF15" s="1">
        <f t="shared" si="9"/>
        <v>77.142857142857139</v>
      </c>
      <c r="AG15" s="1" t="s">
        <v>21</v>
      </c>
    </row>
    <row r="16" spans="1:33" x14ac:dyDescent="0.2">
      <c r="A16" s="1" t="s">
        <v>22</v>
      </c>
      <c r="B16" s="1"/>
      <c r="C16" s="1">
        <v>1</v>
      </c>
      <c r="D16" s="1">
        <v>1</v>
      </c>
      <c r="E16" s="1">
        <v>0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0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0</v>
      </c>
      <c r="AE16" s="1"/>
      <c r="AF16" s="1">
        <f t="shared" si="9"/>
        <v>71.428571428571431</v>
      </c>
      <c r="AG16" s="1" t="s">
        <v>22</v>
      </c>
    </row>
    <row r="17" spans="1:32" x14ac:dyDescent="0.2">
      <c r="A17" s="56" t="s">
        <v>45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1">
        <v>1</v>
      </c>
      <c r="P17" s="1">
        <v>1</v>
      </c>
      <c r="Q17" s="1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">
        <v>1</v>
      </c>
      <c r="AF17">
        <f>+SUM(C17:AE17)</f>
        <v>28</v>
      </c>
    </row>
  </sheetData>
  <phoneticPr fontId="0" type="noConversion"/>
  <pageMargins left="0.25" right="0.25" top="0.75" bottom="0.75" header="0.3" footer="0.3"/>
  <pageSetup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Willamette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Starr</dc:creator>
  <cp:lastModifiedBy>Windows User</cp:lastModifiedBy>
  <cp:lastPrinted>2018-08-28T16:19:51Z</cp:lastPrinted>
  <dcterms:created xsi:type="dcterms:W3CDTF">2007-01-15T15:21:48Z</dcterms:created>
  <dcterms:modified xsi:type="dcterms:W3CDTF">2018-12-09T16:09:42Z</dcterms:modified>
</cp:coreProperties>
</file>